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2"/>
  </bookViews>
  <sheets>
    <sheet name="１次予選" sheetId="1" r:id="rId1"/>
    <sheet name="星取表" sheetId="2" r:id="rId2"/>
    <sheet name="決勝T" sheetId="3" r:id="rId3"/>
  </sheets>
  <definedNames/>
  <calcPr fullCalcOnLoad="1"/>
</workbook>
</file>

<file path=xl/sharedStrings.xml><?xml version="1.0" encoding="utf-8"?>
<sst xmlns="http://schemas.openxmlformats.org/spreadsheetml/2006/main" count="368" uniqueCount="152">
  <si>
    <t>Ａ2</t>
  </si>
  <si>
    <t>Ａ3</t>
  </si>
  <si>
    <t>Ａ4</t>
  </si>
  <si>
    <t>会場</t>
  </si>
  <si>
    <t>※</t>
  </si>
  <si>
    <t>Ｂ２</t>
  </si>
  <si>
    <t>Ｂ３</t>
  </si>
  <si>
    <t>Ｂ４</t>
  </si>
  <si>
    <t>Ｃ2</t>
  </si>
  <si>
    <t>Ｃ3</t>
  </si>
  <si>
    <t>Ｃ4</t>
  </si>
  <si>
    <t>Ｄ2</t>
  </si>
  <si>
    <t>Ｄ3</t>
  </si>
  <si>
    <t>Ｄ4</t>
  </si>
  <si>
    <t>順位</t>
  </si>
  <si>
    <t>勝点</t>
  </si>
  <si>
    <t>チーム表示</t>
  </si>
  <si>
    <t>Ａ1</t>
  </si>
  <si>
    <t>Ｂ１</t>
  </si>
  <si>
    <t>Ｃ1</t>
  </si>
  <si>
    <t>Ｄ1</t>
  </si>
  <si>
    <t>№</t>
  </si>
  <si>
    <t>グループ</t>
  </si>
  <si>
    <t>Ｄ</t>
  </si>
  <si>
    <t>Ａグループ</t>
  </si>
  <si>
    <t>Ｂグループ</t>
  </si>
  <si>
    <t>Ｃグループ</t>
  </si>
  <si>
    <t>Ｄグループ</t>
  </si>
  <si>
    <t>ＶＳ</t>
  </si>
  <si>
    <t>Aグループ</t>
  </si>
  <si>
    <t>Cグループ</t>
  </si>
  <si>
    <t>Dグループ</t>
  </si>
  <si>
    <t>ジュニオール</t>
  </si>
  <si>
    <t>※印刷の関係上チーム名を一部省略しています。</t>
  </si>
  <si>
    <t>-</t>
  </si>
  <si>
    <t>-</t>
  </si>
  <si>
    <t>Bグループ</t>
  </si>
  <si>
    <t>百石ＳＳＳ</t>
  </si>
  <si>
    <t>宮城県サッカー場Ｂ　①</t>
  </si>
  <si>
    <t>宮城県サッカー場Ｂ　②</t>
  </si>
  <si>
    <t>富田東</t>
  </si>
  <si>
    <t>順位決定　①勝点（勝-3、分-1、負-0）②得失点　③総得点　④当該チーム成績　⑤ＰＫ戦（３人制）</t>
  </si>
  <si>
    <t>２０１３ フジパンCUP 第１回東北少年サッカー大会</t>
  </si>
  <si>
    <t>A1</t>
  </si>
  <si>
    <t>A2</t>
  </si>
  <si>
    <t>予選リーグ１日目　（15分ハーフ）　　　　１２月１４日（土）　　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</si>
  <si>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</si>
  <si>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</si>
  <si>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</si>
  <si>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</si>
  <si>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</si>
  <si>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</si>
  <si>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</si>
  <si>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</si>
  <si>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</si>
  <si>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</si>
  <si>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２０１３ フジパンCUP  第１回 東北少年サッカー大会 予選戦績表</t>
  </si>
  <si>
    <t>勝</t>
  </si>
  <si>
    <t>引</t>
  </si>
  <si>
    <t>負</t>
  </si>
  <si>
    <t>得点</t>
  </si>
  <si>
    <t>失点</t>
  </si>
  <si>
    <t>得失点</t>
  </si>
  <si>
    <t>青森</t>
  </si>
  <si>
    <t>秋田</t>
  </si>
  <si>
    <t>山形</t>
  </si>
  <si>
    <t>岩手</t>
  </si>
  <si>
    <t>福島</t>
  </si>
  <si>
    <t>宮城</t>
  </si>
  <si>
    <t>多賀城FC</t>
  </si>
  <si>
    <t>ジュニオール</t>
  </si>
  <si>
    <t>多賀城ＦＣ</t>
  </si>
  <si>
    <t>審判員</t>
  </si>
  <si>
    <t>優　勝</t>
  </si>
  <si>
    <t>１位トーナメント</t>
  </si>
  <si>
    <t>準優勝</t>
  </si>
  <si>
    <t>第３位</t>
  </si>
  <si>
    <t>第４位</t>
  </si>
  <si>
    <t>宮城県サッカー場Ｂ　①②</t>
  </si>
  <si>
    <t>２位トーナメント</t>
  </si>
  <si>
    <t>２０１３  フジパンCUP  第1回東北少年サッカー大会　　順位トーナメント表</t>
  </si>
  <si>
    <t>３位トーナメント</t>
  </si>
  <si>
    <t>４位トーナメント</t>
  </si>
  <si>
    <t>ベガルタ人工芝Ｇ</t>
  </si>
  <si>
    <t>百石SSS</t>
  </si>
  <si>
    <t>Athletic弘前</t>
  </si>
  <si>
    <t>仁井田</t>
  </si>
  <si>
    <t>スポルティフ</t>
  </si>
  <si>
    <t>スポルティフ</t>
  </si>
  <si>
    <t>ジェラーレ</t>
  </si>
  <si>
    <t>ジェラーレ</t>
  </si>
  <si>
    <t>フォルトナ</t>
  </si>
  <si>
    <t>フォルトナ</t>
  </si>
  <si>
    <t>金ヶ崎FC</t>
  </si>
  <si>
    <t>RENUOVENS</t>
  </si>
  <si>
    <t>RENUOVENS</t>
  </si>
  <si>
    <t>グルージャ</t>
  </si>
  <si>
    <t>グルージャ</t>
  </si>
  <si>
    <t>フォーウィンズ</t>
  </si>
  <si>
    <t>フォーウィンズ</t>
  </si>
  <si>
    <t>A 12:00</t>
  </si>
  <si>
    <t>A 14:00</t>
  </si>
  <si>
    <t>A 11:00</t>
  </si>
  <si>
    <t>吉井田SSS</t>
  </si>
  <si>
    <t>あすなろFC</t>
  </si>
  <si>
    <t>あすなろFC</t>
  </si>
  <si>
    <t>ベガルタ仙台</t>
  </si>
  <si>
    <t>Ａ・Ｂ・Ｃ</t>
  </si>
  <si>
    <t>宮城県サッカー場Ａ</t>
  </si>
  <si>
    <t>D1　①Ｇ-12:00　Ｄ2</t>
  </si>
  <si>
    <t>D3　②Ｇ-12:00　Ｄ4</t>
  </si>
  <si>
    <t>D1　①Ｇ-13:00　Ｄ3</t>
  </si>
  <si>
    <t>D2　②Ｇ-13:00　Ｄ4</t>
  </si>
  <si>
    <t>D1　①Ｇ-14:00　Ｄ4</t>
  </si>
  <si>
    <t>D2　②Ｇ-14:00　Ｄ3</t>
  </si>
  <si>
    <t>宮城県サッカー場A</t>
  </si>
  <si>
    <t>宮城県サッカー場A・Ｂ②</t>
  </si>
  <si>
    <t>●</t>
  </si>
  <si>
    <t>○</t>
  </si>
  <si>
    <t>△</t>
  </si>
  <si>
    <t>グルージャ</t>
  </si>
  <si>
    <t>あすなろＦＣ</t>
  </si>
  <si>
    <t>RENUOVENS</t>
  </si>
  <si>
    <t>吉井田</t>
  </si>
  <si>
    <t>ジュニオール</t>
  </si>
  <si>
    <t>フォルトナ</t>
  </si>
  <si>
    <t>金ヶ崎</t>
  </si>
  <si>
    <t>ジェラーレ</t>
  </si>
  <si>
    <t>Ｐ</t>
  </si>
  <si>
    <t>Ｋ</t>
  </si>
  <si>
    <t>スポルティフ秋田</t>
  </si>
  <si>
    <t>B②10:50</t>
  </si>
  <si>
    <t>B① 9:30</t>
  </si>
  <si>
    <t>B② 9:30</t>
  </si>
  <si>
    <t>B①10:50</t>
  </si>
  <si>
    <t>B① 10:10</t>
  </si>
  <si>
    <t>B② 10:10</t>
  </si>
  <si>
    <t>B②11:50</t>
  </si>
  <si>
    <t>B②12:50</t>
  </si>
  <si>
    <t>B①12:10</t>
  </si>
  <si>
    <t>A  10:10</t>
  </si>
  <si>
    <t>A 9:30</t>
  </si>
  <si>
    <t>Ｐ</t>
  </si>
  <si>
    <t>Ｋ</t>
  </si>
  <si>
    <t>A 12:10</t>
  </si>
  <si>
    <t>あすなろＦＣ</t>
  </si>
  <si>
    <t>ＡＣジュニオール</t>
  </si>
  <si>
    <t>B①12:50</t>
  </si>
  <si>
    <t>ベガルタ仙台Ｊｒ</t>
  </si>
  <si>
    <t>ベガルタ仙台Jr</t>
  </si>
  <si>
    <t>Athletic 弘前</t>
  </si>
  <si>
    <t>S･F･Cジェラーレ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</si>
</sst>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##0&quot;位&quot;"/>
    <numFmt numFmtId="179" formatCode="[$-F800]dddd\,\ mmmm\ dd\,\ yyyy"/>
    <numFmt numFmtId="180" formatCode="yyyy&quot;年&quot;m&quot;月&quot;d&quot;日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2"/>
      <name val="HGS創英角ﾎﾟｯﾌﾟ体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9"/>
      <name val="HGS創英角ﾎﾟｯﾌﾟ体"/>
      <family val="3"/>
    </font>
    <font>
      <sz val="10"/>
      <color indexed="10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9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178" fontId="34" fillId="0" borderId="10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12" fillId="0" borderId="0" xfId="0" applyFont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shrinkToFit="1"/>
    </xf>
    <xf numFmtId="0" fontId="9" fillId="0" borderId="16" xfId="0" applyFont="1" applyBorder="1" applyAlignment="1">
      <alignment horizont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1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center" shrinkToFit="1"/>
    </xf>
    <xf numFmtId="0" fontId="2" fillId="0" borderId="16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7.375" style="1" customWidth="1"/>
    <col min="3" max="22" width="4.125" style="1" customWidth="1"/>
    <col min="23" max="23" width="3.125" style="1" customWidth="1"/>
    <col min="24" max="24" width="16.625" style="1" hidden="1" customWidth="1"/>
    <col min="25" max="26" width="6.375" style="1" hidden="1" customWidth="1"/>
    <col min="27" max="27" width="6.375" style="1" customWidth="1"/>
    <col min="28" max="32" width="4.625" style="1" customWidth="1"/>
    <col min="33" max="16384" width="9.00390625" style="1" customWidth="1"/>
  </cols>
  <sheetData>
    <row r="1" spans="1:23" ht="29.25" customHeigh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2" spans="1:25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1" t="s">
        <v>33</v>
      </c>
      <c r="N2" s="71"/>
      <c r="O2" s="71"/>
      <c r="P2" s="71"/>
      <c r="Q2" s="71"/>
      <c r="R2" s="71"/>
      <c r="S2" s="71"/>
      <c r="T2" s="71"/>
      <c r="U2" s="71"/>
      <c r="V2" s="71"/>
      <c r="W2" s="6"/>
      <c r="Y2" s="2"/>
    </row>
    <row r="3" spans="3:26" s="2" customFormat="1" ht="22.5" customHeight="1">
      <c r="C3" s="72" t="s">
        <v>24</v>
      </c>
      <c r="D3" s="72"/>
      <c r="E3" s="72"/>
      <c r="F3" s="72"/>
      <c r="G3" s="72"/>
      <c r="H3" s="72" t="s">
        <v>25</v>
      </c>
      <c r="I3" s="72"/>
      <c r="J3" s="72"/>
      <c r="K3" s="72"/>
      <c r="L3" s="72"/>
      <c r="M3" s="72" t="s">
        <v>26</v>
      </c>
      <c r="N3" s="72"/>
      <c r="O3" s="72"/>
      <c r="P3" s="72"/>
      <c r="Q3" s="72"/>
      <c r="R3" s="72" t="s">
        <v>27</v>
      </c>
      <c r="S3" s="72"/>
      <c r="T3" s="72"/>
      <c r="U3" s="72"/>
      <c r="V3" s="72"/>
      <c r="X3" s="25"/>
      <c r="Y3" s="5"/>
      <c r="Z3" s="5"/>
    </row>
    <row r="4" spans="3:26" s="2" customFormat="1" ht="22.5" customHeight="1">
      <c r="C4" s="4" t="s">
        <v>17</v>
      </c>
      <c r="D4" s="74" t="s">
        <v>103</v>
      </c>
      <c r="E4" s="75"/>
      <c r="F4" s="75"/>
      <c r="G4" s="76"/>
      <c r="H4" s="4" t="s">
        <v>18</v>
      </c>
      <c r="I4" s="74" t="s">
        <v>93</v>
      </c>
      <c r="J4" s="75"/>
      <c r="K4" s="75"/>
      <c r="L4" s="76"/>
      <c r="M4" s="4" t="s">
        <v>19</v>
      </c>
      <c r="N4" s="74" t="s">
        <v>86</v>
      </c>
      <c r="O4" s="75"/>
      <c r="P4" s="75"/>
      <c r="Q4" s="76"/>
      <c r="R4" s="4" t="s">
        <v>20</v>
      </c>
      <c r="S4" s="74" t="s">
        <v>106</v>
      </c>
      <c r="T4" s="75"/>
      <c r="U4" s="75"/>
      <c r="V4" s="76"/>
      <c r="X4" s="25"/>
      <c r="Y4" s="5"/>
      <c r="Z4" s="5"/>
    </row>
    <row r="5" spans="3:26" s="2" customFormat="1" ht="22.5" customHeight="1">
      <c r="C5" s="4" t="s">
        <v>0</v>
      </c>
      <c r="D5" s="74" t="s">
        <v>85</v>
      </c>
      <c r="E5" s="75"/>
      <c r="F5" s="75"/>
      <c r="G5" s="76"/>
      <c r="H5" s="4" t="s">
        <v>5</v>
      </c>
      <c r="I5" s="74" t="s">
        <v>84</v>
      </c>
      <c r="J5" s="75"/>
      <c r="K5" s="75"/>
      <c r="L5" s="76"/>
      <c r="M5" s="4" t="s">
        <v>8</v>
      </c>
      <c r="N5" s="74" t="s">
        <v>89</v>
      </c>
      <c r="O5" s="75"/>
      <c r="P5" s="75"/>
      <c r="Q5" s="76"/>
      <c r="R5" s="4" t="s">
        <v>11</v>
      </c>
      <c r="S5" s="74" t="s">
        <v>91</v>
      </c>
      <c r="T5" s="75"/>
      <c r="U5" s="75"/>
      <c r="V5" s="76"/>
      <c r="X5" s="25"/>
      <c r="Y5" s="5"/>
      <c r="Z5" s="5"/>
    </row>
    <row r="6" spans="3:26" s="2" customFormat="1" ht="22.5" customHeight="1">
      <c r="C6" s="4" t="s">
        <v>1</v>
      </c>
      <c r="D6" s="74" t="s">
        <v>94</v>
      </c>
      <c r="E6" s="75"/>
      <c r="F6" s="75"/>
      <c r="G6" s="76"/>
      <c r="H6" s="4" t="s">
        <v>6</v>
      </c>
      <c r="I6" s="74" t="s">
        <v>98</v>
      </c>
      <c r="J6" s="75"/>
      <c r="K6" s="75"/>
      <c r="L6" s="76"/>
      <c r="M6" s="4" t="s">
        <v>9</v>
      </c>
      <c r="N6" s="74" t="s">
        <v>40</v>
      </c>
      <c r="O6" s="75"/>
      <c r="P6" s="75"/>
      <c r="Q6" s="76"/>
      <c r="R6" s="4" t="s">
        <v>12</v>
      </c>
      <c r="S6" s="74" t="s">
        <v>87</v>
      </c>
      <c r="T6" s="75"/>
      <c r="U6" s="75"/>
      <c r="V6" s="76"/>
      <c r="X6" s="25"/>
      <c r="Y6" s="5"/>
      <c r="Z6" s="5"/>
    </row>
    <row r="7" spans="3:26" s="2" customFormat="1" ht="22.5" customHeight="1">
      <c r="C7" s="4" t="s">
        <v>2</v>
      </c>
      <c r="D7" s="74" t="s">
        <v>69</v>
      </c>
      <c r="E7" s="75"/>
      <c r="F7" s="75"/>
      <c r="G7" s="76"/>
      <c r="H7" s="4" t="s">
        <v>7</v>
      </c>
      <c r="I7" s="74" t="s">
        <v>32</v>
      </c>
      <c r="J7" s="75"/>
      <c r="K7" s="75"/>
      <c r="L7" s="76"/>
      <c r="M7" s="4" t="s">
        <v>10</v>
      </c>
      <c r="N7" s="74" t="s">
        <v>104</v>
      </c>
      <c r="O7" s="75"/>
      <c r="P7" s="75"/>
      <c r="Q7" s="76"/>
      <c r="R7" s="4" t="s">
        <v>13</v>
      </c>
      <c r="S7" s="74" t="s">
        <v>96</v>
      </c>
      <c r="T7" s="75"/>
      <c r="U7" s="75"/>
      <c r="V7" s="76"/>
      <c r="X7" s="25"/>
      <c r="Y7" s="5"/>
      <c r="Z7" s="5"/>
    </row>
    <row r="8" spans="3:26" s="2" customFormat="1" ht="9" customHeigh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5"/>
      <c r="Y8" s="5"/>
      <c r="Z8" s="5"/>
    </row>
    <row r="9" spans="1:26" s="2" customFormat="1" ht="11.25" customHeight="1">
      <c r="A9" s="91" t="s">
        <v>4</v>
      </c>
      <c r="B9" s="77" t="s">
        <v>45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5"/>
      <c r="X9" s="25"/>
      <c r="Y9" s="5"/>
      <c r="Z9" s="5"/>
    </row>
    <row r="10" spans="1:26" s="2" customFormat="1" ht="18" customHeight="1">
      <c r="A10" s="92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X10" s="1" t="s">
        <v>16</v>
      </c>
      <c r="Y10" s="5"/>
      <c r="Z10" s="5"/>
    </row>
    <row r="11" spans="1:26" s="2" customFormat="1" ht="18.75" customHeight="1">
      <c r="A11" s="72" t="s">
        <v>21</v>
      </c>
      <c r="B11" s="4" t="s">
        <v>22</v>
      </c>
      <c r="C11" s="74" t="s">
        <v>107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72" t="s">
        <v>23</v>
      </c>
      <c r="S11" s="72"/>
      <c r="T11" s="72"/>
      <c r="U11" s="72"/>
      <c r="V11" s="72"/>
      <c r="X11" s="16" t="s">
        <v>84</v>
      </c>
      <c r="Y11" s="2">
        <v>1</v>
      </c>
      <c r="Z11" s="2" t="s">
        <v>63</v>
      </c>
    </row>
    <row r="12" spans="1:26" s="2" customFormat="1" ht="18.75" customHeight="1">
      <c r="A12" s="72"/>
      <c r="B12" s="4" t="s">
        <v>3</v>
      </c>
      <c r="C12" s="72" t="s">
        <v>108</v>
      </c>
      <c r="D12" s="72"/>
      <c r="E12" s="72"/>
      <c r="F12" s="72"/>
      <c r="G12" s="72"/>
      <c r="H12" s="74" t="s">
        <v>38</v>
      </c>
      <c r="I12" s="75"/>
      <c r="J12" s="75"/>
      <c r="K12" s="75"/>
      <c r="L12" s="76"/>
      <c r="M12" s="74" t="s">
        <v>39</v>
      </c>
      <c r="N12" s="75"/>
      <c r="O12" s="75"/>
      <c r="P12" s="75"/>
      <c r="Q12" s="76"/>
      <c r="R12" s="72" t="s">
        <v>83</v>
      </c>
      <c r="S12" s="72"/>
      <c r="T12" s="72"/>
      <c r="U12" s="72"/>
      <c r="V12" s="72"/>
      <c r="X12" s="16" t="s">
        <v>85</v>
      </c>
      <c r="Y12" s="2">
        <v>2</v>
      </c>
      <c r="Z12" s="2" t="s">
        <v>63</v>
      </c>
    </row>
    <row r="13" spans="1:26" s="2" customFormat="1" ht="21" customHeight="1">
      <c r="A13" s="72">
        <v>1</v>
      </c>
      <c r="B13" s="73">
        <v>0.4375</v>
      </c>
      <c r="C13" s="70" t="s">
        <v>43</v>
      </c>
      <c r="D13" s="62"/>
      <c r="E13" s="20"/>
      <c r="F13" s="62" t="s">
        <v>44</v>
      </c>
      <c r="G13" s="85"/>
      <c r="H13" s="70" t="s">
        <v>46</v>
      </c>
      <c r="I13" s="62"/>
      <c r="J13" s="20"/>
      <c r="K13" s="62" t="s">
        <v>47</v>
      </c>
      <c r="L13" s="85"/>
      <c r="M13" s="70" t="s">
        <v>48</v>
      </c>
      <c r="N13" s="62"/>
      <c r="O13" s="20"/>
      <c r="P13" s="62" t="s">
        <v>49</v>
      </c>
      <c r="Q13" s="85"/>
      <c r="R13" s="70" t="s">
        <v>109</v>
      </c>
      <c r="S13" s="62"/>
      <c r="T13" s="62"/>
      <c r="U13" s="62"/>
      <c r="V13" s="85"/>
      <c r="X13" s="16" t="s">
        <v>86</v>
      </c>
      <c r="Y13" s="2">
        <v>3</v>
      </c>
      <c r="Z13" s="2" t="s">
        <v>64</v>
      </c>
    </row>
    <row r="14" spans="1:26" s="2" customFormat="1" ht="21" customHeight="1">
      <c r="A14" s="72"/>
      <c r="B14" s="73"/>
      <c r="C14" s="90" t="str">
        <f>D4</f>
        <v>吉井田SSS</v>
      </c>
      <c r="D14" s="83"/>
      <c r="E14" s="8" t="s">
        <v>28</v>
      </c>
      <c r="F14" s="83" t="str">
        <f>D5</f>
        <v>Athletic弘前</v>
      </c>
      <c r="G14" s="69"/>
      <c r="H14" s="90" t="str">
        <f>D6</f>
        <v>RENUOVENS</v>
      </c>
      <c r="I14" s="83"/>
      <c r="J14" s="8" t="s">
        <v>28</v>
      </c>
      <c r="K14" s="83" t="str">
        <f>D7</f>
        <v>多賀城FC</v>
      </c>
      <c r="L14" s="69"/>
      <c r="M14" s="90" t="str">
        <f>I4</f>
        <v>金ヶ崎FC</v>
      </c>
      <c r="N14" s="83"/>
      <c r="O14" s="8" t="s">
        <v>28</v>
      </c>
      <c r="P14" s="83" t="str">
        <f>I5</f>
        <v>百石SSS</v>
      </c>
      <c r="Q14" s="69"/>
      <c r="R14" s="90" t="str">
        <f>S4</f>
        <v>ベガルタ仙台</v>
      </c>
      <c r="S14" s="83"/>
      <c r="T14" s="8" t="s">
        <v>28</v>
      </c>
      <c r="U14" s="83" t="str">
        <f>S5</f>
        <v>フォルトナ</v>
      </c>
      <c r="V14" s="69"/>
      <c r="X14" s="16" t="s">
        <v>88</v>
      </c>
      <c r="Y14" s="2">
        <v>4</v>
      </c>
      <c r="Z14" s="2" t="s">
        <v>64</v>
      </c>
    </row>
    <row r="15" spans="1:26" s="2" customFormat="1" ht="21" customHeight="1">
      <c r="A15" s="72"/>
      <c r="B15" s="72"/>
      <c r="C15" s="88">
        <v>0</v>
      </c>
      <c r="D15" s="63"/>
      <c r="E15" s="48"/>
      <c r="F15" s="63">
        <v>2</v>
      </c>
      <c r="G15" s="84"/>
      <c r="H15" s="88">
        <v>3</v>
      </c>
      <c r="I15" s="63"/>
      <c r="J15" s="48"/>
      <c r="K15" s="63">
        <v>1</v>
      </c>
      <c r="L15" s="84"/>
      <c r="M15" s="88">
        <v>1</v>
      </c>
      <c r="N15" s="63"/>
      <c r="O15" s="48"/>
      <c r="P15" s="63">
        <v>2</v>
      </c>
      <c r="Q15" s="84"/>
      <c r="R15" s="88">
        <v>2</v>
      </c>
      <c r="S15" s="63"/>
      <c r="T15" s="48"/>
      <c r="U15" s="63">
        <v>0</v>
      </c>
      <c r="V15" s="84"/>
      <c r="X15" s="16" t="s">
        <v>90</v>
      </c>
      <c r="Y15" s="2">
        <v>5</v>
      </c>
      <c r="Z15" s="2" t="s">
        <v>65</v>
      </c>
    </row>
    <row r="16" spans="1:26" s="2" customFormat="1" ht="21" customHeight="1">
      <c r="A16" s="72"/>
      <c r="B16" s="72"/>
      <c r="C16" s="81" t="s">
        <v>72</v>
      </c>
      <c r="D16" s="82"/>
      <c r="E16" s="26"/>
      <c r="F16" s="86"/>
      <c r="G16" s="87"/>
      <c r="H16" s="81" t="s">
        <v>72</v>
      </c>
      <c r="I16" s="82"/>
      <c r="J16" s="26"/>
      <c r="K16" s="86"/>
      <c r="L16" s="87"/>
      <c r="M16" s="81" t="s">
        <v>72</v>
      </c>
      <c r="N16" s="82"/>
      <c r="O16" s="26"/>
      <c r="P16" s="86"/>
      <c r="Q16" s="87"/>
      <c r="R16" s="81" t="s">
        <v>72</v>
      </c>
      <c r="S16" s="82"/>
      <c r="T16" s="26"/>
      <c r="U16" s="86"/>
      <c r="V16" s="87"/>
      <c r="X16" s="16" t="s">
        <v>92</v>
      </c>
      <c r="Y16" s="2">
        <v>6</v>
      </c>
      <c r="Z16" s="2" t="s">
        <v>65</v>
      </c>
    </row>
    <row r="17" spans="1:26" s="2" customFormat="1" ht="21" customHeight="1">
      <c r="A17" s="72">
        <v>2</v>
      </c>
      <c r="B17" s="73">
        <v>0.46875</v>
      </c>
      <c r="C17" s="70" t="s">
        <v>50</v>
      </c>
      <c r="D17" s="62"/>
      <c r="E17" s="20"/>
      <c r="F17" s="62" t="s">
        <v>51</v>
      </c>
      <c r="G17" s="85"/>
      <c r="H17" s="70" t="s">
        <v>52</v>
      </c>
      <c r="I17" s="62"/>
      <c r="J17" s="20"/>
      <c r="K17" s="62" t="s">
        <v>53</v>
      </c>
      <c r="L17" s="85"/>
      <c r="M17" s="70" t="s">
        <v>54</v>
      </c>
      <c r="N17" s="62"/>
      <c r="O17" s="20"/>
      <c r="P17" s="62" t="s">
        <v>55</v>
      </c>
      <c r="Q17" s="85"/>
      <c r="R17" s="70" t="s">
        <v>110</v>
      </c>
      <c r="S17" s="62"/>
      <c r="T17" s="62"/>
      <c r="U17" s="62"/>
      <c r="V17" s="85"/>
      <c r="X17" s="16" t="s">
        <v>93</v>
      </c>
      <c r="Y17" s="2">
        <v>7</v>
      </c>
      <c r="Z17" s="2" t="s">
        <v>66</v>
      </c>
    </row>
    <row r="18" spans="1:26" s="2" customFormat="1" ht="21" customHeight="1">
      <c r="A18" s="72"/>
      <c r="B18" s="73"/>
      <c r="C18" s="90" t="str">
        <f>I6</f>
        <v>フォーウィンズ</v>
      </c>
      <c r="D18" s="83"/>
      <c r="E18" s="8" t="s">
        <v>28</v>
      </c>
      <c r="F18" s="83" t="str">
        <f>I7</f>
        <v>ジュニオール</v>
      </c>
      <c r="G18" s="69"/>
      <c r="H18" s="90" t="str">
        <f>N4</f>
        <v>仁井田</v>
      </c>
      <c r="I18" s="83"/>
      <c r="J18" s="8" t="s">
        <v>28</v>
      </c>
      <c r="K18" s="83" t="str">
        <f>N5</f>
        <v>ジェラーレ</v>
      </c>
      <c r="L18" s="69"/>
      <c r="M18" s="90" t="str">
        <f>N6</f>
        <v>富田東</v>
      </c>
      <c r="N18" s="83"/>
      <c r="O18" s="8" t="s">
        <v>28</v>
      </c>
      <c r="P18" s="83" t="str">
        <f>N7</f>
        <v>あすなろFC</v>
      </c>
      <c r="Q18" s="69"/>
      <c r="R18" s="90" t="str">
        <f>S6</f>
        <v>スポルティフ</v>
      </c>
      <c r="S18" s="83"/>
      <c r="T18" s="8" t="s">
        <v>28</v>
      </c>
      <c r="U18" s="83" t="str">
        <f>S7</f>
        <v>グルージャ</v>
      </c>
      <c r="V18" s="69"/>
      <c r="X18" s="16" t="s">
        <v>95</v>
      </c>
      <c r="Y18" s="2">
        <v>8</v>
      </c>
      <c r="Z18" s="2" t="s">
        <v>66</v>
      </c>
    </row>
    <row r="19" spans="1:26" s="2" customFormat="1" ht="21" customHeight="1">
      <c r="A19" s="72"/>
      <c r="B19" s="72"/>
      <c r="C19" s="88">
        <v>0</v>
      </c>
      <c r="D19" s="63"/>
      <c r="E19" s="48"/>
      <c r="F19" s="63">
        <v>1</v>
      </c>
      <c r="G19" s="84"/>
      <c r="H19" s="88">
        <v>0</v>
      </c>
      <c r="I19" s="63"/>
      <c r="J19" s="48"/>
      <c r="K19" s="63">
        <v>1</v>
      </c>
      <c r="L19" s="84"/>
      <c r="M19" s="88">
        <v>1</v>
      </c>
      <c r="N19" s="63"/>
      <c r="O19" s="48"/>
      <c r="P19" s="63">
        <v>3</v>
      </c>
      <c r="Q19" s="84"/>
      <c r="R19" s="88">
        <v>3</v>
      </c>
      <c r="S19" s="63"/>
      <c r="T19" s="48"/>
      <c r="U19" s="63">
        <v>0</v>
      </c>
      <c r="V19" s="84"/>
      <c r="X19" s="16" t="s">
        <v>97</v>
      </c>
      <c r="Y19" s="2">
        <v>9</v>
      </c>
      <c r="Z19" s="2" t="s">
        <v>66</v>
      </c>
    </row>
    <row r="20" spans="1:26" s="2" customFormat="1" ht="21" customHeight="1">
      <c r="A20" s="72"/>
      <c r="B20" s="72"/>
      <c r="C20" s="81" t="s">
        <v>72</v>
      </c>
      <c r="D20" s="82"/>
      <c r="E20" s="26"/>
      <c r="F20" s="86"/>
      <c r="G20" s="87"/>
      <c r="H20" s="81" t="s">
        <v>72</v>
      </c>
      <c r="I20" s="82"/>
      <c r="J20" s="26"/>
      <c r="K20" s="86"/>
      <c r="L20" s="87"/>
      <c r="M20" s="81" t="s">
        <v>72</v>
      </c>
      <c r="N20" s="82"/>
      <c r="O20" s="26"/>
      <c r="P20" s="86"/>
      <c r="Q20" s="87"/>
      <c r="R20" s="81" t="s">
        <v>72</v>
      </c>
      <c r="S20" s="82"/>
      <c r="T20" s="26"/>
      <c r="U20" s="86"/>
      <c r="V20" s="87"/>
      <c r="X20" s="16" t="s">
        <v>103</v>
      </c>
      <c r="Y20" s="2">
        <v>10</v>
      </c>
      <c r="Z20" s="2" t="s">
        <v>67</v>
      </c>
    </row>
    <row r="21" spans="1:26" s="2" customFormat="1" ht="21" customHeight="1">
      <c r="A21" s="72">
        <v>3</v>
      </c>
      <c r="B21" s="73">
        <v>0.5</v>
      </c>
      <c r="C21" s="70" t="s">
        <v>43</v>
      </c>
      <c r="D21" s="62"/>
      <c r="E21" s="20"/>
      <c r="F21" s="62" t="s">
        <v>46</v>
      </c>
      <c r="G21" s="85"/>
      <c r="H21" s="70" t="s">
        <v>44</v>
      </c>
      <c r="I21" s="62"/>
      <c r="J21" s="20"/>
      <c r="K21" s="62" t="s">
        <v>47</v>
      </c>
      <c r="L21" s="85"/>
      <c r="M21" s="70" t="s">
        <v>48</v>
      </c>
      <c r="N21" s="62"/>
      <c r="O21" s="20"/>
      <c r="P21" s="62" t="s">
        <v>50</v>
      </c>
      <c r="Q21" s="85"/>
      <c r="R21" s="70" t="s">
        <v>111</v>
      </c>
      <c r="S21" s="62"/>
      <c r="T21" s="62"/>
      <c r="U21" s="62"/>
      <c r="V21" s="85"/>
      <c r="X21" s="16" t="s">
        <v>99</v>
      </c>
      <c r="Y21" s="2">
        <v>11</v>
      </c>
      <c r="Z21" s="2" t="s">
        <v>67</v>
      </c>
    </row>
    <row r="22" spans="1:26" s="2" customFormat="1" ht="21" customHeight="1">
      <c r="A22" s="72"/>
      <c r="B22" s="73"/>
      <c r="C22" s="90" t="str">
        <f>D4</f>
        <v>吉井田SSS</v>
      </c>
      <c r="D22" s="83"/>
      <c r="E22" s="8" t="s">
        <v>28</v>
      </c>
      <c r="F22" s="83" t="str">
        <f>D6</f>
        <v>RENUOVENS</v>
      </c>
      <c r="G22" s="69"/>
      <c r="H22" s="90" t="str">
        <f>D5</f>
        <v>Athletic弘前</v>
      </c>
      <c r="I22" s="83"/>
      <c r="J22" s="8" t="s">
        <v>28</v>
      </c>
      <c r="K22" s="83" t="str">
        <f>D7</f>
        <v>多賀城FC</v>
      </c>
      <c r="L22" s="69"/>
      <c r="M22" s="90" t="str">
        <f>I4</f>
        <v>金ヶ崎FC</v>
      </c>
      <c r="N22" s="83"/>
      <c r="O22" s="8" t="s">
        <v>28</v>
      </c>
      <c r="P22" s="83" t="str">
        <f>I6</f>
        <v>フォーウィンズ</v>
      </c>
      <c r="Q22" s="69"/>
      <c r="R22" s="90" t="str">
        <f>S4</f>
        <v>ベガルタ仙台</v>
      </c>
      <c r="S22" s="83"/>
      <c r="T22" s="8" t="s">
        <v>28</v>
      </c>
      <c r="U22" s="83" t="str">
        <f>S6</f>
        <v>スポルティフ</v>
      </c>
      <c r="V22" s="69"/>
      <c r="X22" s="16" t="s">
        <v>40</v>
      </c>
      <c r="Y22" s="2">
        <v>12</v>
      </c>
      <c r="Z22" s="2" t="s">
        <v>67</v>
      </c>
    </row>
    <row r="23" spans="1:26" s="2" customFormat="1" ht="21" customHeight="1">
      <c r="A23" s="72"/>
      <c r="B23" s="72"/>
      <c r="C23" s="88">
        <v>4</v>
      </c>
      <c r="D23" s="63"/>
      <c r="E23" s="48"/>
      <c r="F23" s="63">
        <v>0</v>
      </c>
      <c r="G23" s="84"/>
      <c r="H23" s="88">
        <v>0</v>
      </c>
      <c r="I23" s="63"/>
      <c r="J23" s="48"/>
      <c r="K23" s="63">
        <v>0</v>
      </c>
      <c r="L23" s="84"/>
      <c r="M23" s="88">
        <v>1</v>
      </c>
      <c r="N23" s="63"/>
      <c r="O23" s="48"/>
      <c r="P23" s="63">
        <v>1</v>
      </c>
      <c r="Q23" s="84"/>
      <c r="R23" s="88">
        <v>5</v>
      </c>
      <c r="S23" s="63"/>
      <c r="T23" s="48"/>
      <c r="U23" s="63">
        <v>0</v>
      </c>
      <c r="V23" s="84"/>
      <c r="X23" s="16" t="s">
        <v>106</v>
      </c>
      <c r="Y23" s="2">
        <v>13</v>
      </c>
      <c r="Z23" s="2" t="s">
        <v>68</v>
      </c>
    </row>
    <row r="24" spans="1:26" s="2" customFormat="1" ht="21" customHeight="1">
      <c r="A24" s="72"/>
      <c r="B24" s="72"/>
      <c r="C24" s="81" t="s">
        <v>72</v>
      </c>
      <c r="D24" s="82"/>
      <c r="E24" s="26"/>
      <c r="F24" s="86"/>
      <c r="G24" s="87"/>
      <c r="H24" s="81" t="s">
        <v>72</v>
      </c>
      <c r="I24" s="82"/>
      <c r="J24" s="26"/>
      <c r="K24" s="86"/>
      <c r="L24" s="87"/>
      <c r="M24" s="81" t="s">
        <v>72</v>
      </c>
      <c r="N24" s="82"/>
      <c r="O24" s="26"/>
      <c r="P24" s="86"/>
      <c r="Q24" s="87"/>
      <c r="R24" s="81" t="s">
        <v>72</v>
      </c>
      <c r="S24" s="82"/>
      <c r="T24" s="26"/>
      <c r="U24" s="86"/>
      <c r="V24" s="87"/>
      <c r="X24" s="16" t="s">
        <v>105</v>
      </c>
      <c r="Y24" s="2">
        <v>14</v>
      </c>
      <c r="Z24" s="2" t="s">
        <v>68</v>
      </c>
    </row>
    <row r="25" spans="1:26" s="2" customFormat="1" ht="21" customHeight="1">
      <c r="A25" s="72">
        <v>4</v>
      </c>
      <c r="B25" s="73">
        <v>0.53125</v>
      </c>
      <c r="C25" s="70" t="s">
        <v>49</v>
      </c>
      <c r="D25" s="62"/>
      <c r="E25" s="20"/>
      <c r="F25" s="62" t="s">
        <v>51</v>
      </c>
      <c r="G25" s="85"/>
      <c r="H25" s="70" t="s">
        <v>52</v>
      </c>
      <c r="I25" s="62"/>
      <c r="J25" s="20"/>
      <c r="K25" s="62" t="s">
        <v>54</v>
      </c>
      <c r="L25" s="85"/>
      <c r="M25" s="70" t="s">
        <v>53</v>
      </c>
      <c r="N25" s="62"/>
      <c r="O25" s="20"/>
      <c r="P25" s="62" t="s">
        <v>55</v>
      </c>
      <c r="Q25" s="85"/>
      <c r="R25" s="70" t="s">
        <v>112</v>
      </c>
      <c r="S25" s="62"/>
      <c r="T25" s="62"/>
      <c r="U25" s="62"/>
      <c r="V25" s="85"/>
      <c r="X25" s="16" t="s">
        <v>70</v>
      </c>
      <c r="Y25" s="2">
        <v>15</v>
      </c>
      <c r="Z25" s="2" t="s">
        <v>68</v>
      </c>
    </row>
    <row r="26" spans="1:26" s="2" customFormat="1" ht="21" customHeight="1">
      <c r="A26" s="72"/>
      <c r="B26" s="73"/>
      <c r="C26" s="90" t="str">
        <f>I5</f>
        <v>百石SSS</v>
      </c>
      <c r="D26" s="83"/>
      <c r="E26" s="8" t="s">
        <v>28</v>
      </c>
      <c r="F26" s="83" t="str">
        <f>I7</f>
        <v>ジュニオール</v>
      </c>
      <c r="G26" s="69"/>
      <c r="H26" s="90" t="str">
        <f>N4</f>
        <v>仁井田</v>
      </c>
      <c r="I26" s="83"/>
      <c r="J26" s="8" t="s">
        <v>28</v>
      </c>
      <c r="K26" s="83" t="str">
        <f>N6</f>
        <v>富田東</v>
      </c>
      <c r="L26" s="69"/>
      <c r="M26" s="90" t="str">
        <f>N5</f>
        <v>ジェラーレ</v>
      </c>
      <c r="N26" s="83"/>
      <c r="O26" s="8" t="s">
        <v>28</v>
      </c>
      <c r="P26" s="83" t="str">
        <f>N7</f>
        <v>あすなろFC</v>
      </c>
      <c r="Q26" s="69"/>
      <c r="R26" s="90" t="str">
        <f>S5</f>
        <v>フォルトナ</v>
      </c>
      <c r="S26" s="83"/>
      <c r="T26" s="8" t="s">
        <v>28</v>
      </c>
      <c r="U26" s="83" t="str">
        <f>S7</f>
        <v>グルージャ</v>
      </c>
      <c r="V26" s="69"/>
      <c r="X26" s="16" t="s">
        <v>69</v>
      </c>
      <c r="Y26" s="2">
        <v>16</v>
      </c>
      <c r="Z26" s="2" t="s">
        <v>68</v>
      </c>
    </row>
    <row r="27" spans="1:27" s="2" customFormat="1" ht="21" customHeight="1">
      <c r="A27" s="72"/>
      <c r="B27" s="72"/>
      <c r="C27" s="88">
        <v>1</v>
      </c>
      <c r="D27" s="63"/>
      <c r="E27" s="48"/>
      <c r="F27" s="63">
        <v>1</v>
      </c>
      <c r="G27" s="84"/>
      <c r="H27" s="88">
        <v>1</v>
      </c>
      <c r="I27" s="63"/>
      <c r="J27" s="48"/>
      <c r="K27" s="63">
        <v>2</v>
      </c>
      <c r="L27" s="84"/>
      <c r="M27" s="88">
        <v>6</v>
      </c>
      <c r="N27" s="63"/>
      <c r="O27" s="48"/>
      <c r="P27" s="63">
        <v>1</v>
      </c>
      <c r="Q27" s="84"/>
      <c r="R27" s="88">
        <v>0</v>
      </c>
      <c r="S27" s="63"/>
      <c r="T27" s="48"/>
      <c r="U27" s="63">
        <v>1</v>
      </c>
      <c r="V27" s="84"/>
      <c r="X27" s="25"/>
      <c r="Y27" s="5"/>
      <c r="Z27" s="5"/>
      <c r="AA27" s="5"/>
    </row>
    <row r="28" spans="1:27" s="2" customFormat="1" ht="21" customHeight="1">
      <c r="A28" s="72"/>
      <c r="B28" s="72"/>
      <c r="C28" s="81" t="s">
        <v>72</v>
      </c>
      <c r="D28" s="82"/>
      <c r="E28" s="26"/>
      <c r="F28" s="86"/>
      <c r="G28" s="87"/>
      <c r="H28" s="81" t="s">
        <v>72</v>
      </c>
      <c r="I28" s="82"/>
      <c r="J28" s="26"/>
      <c r="K28" s="86"/>
      <c r="L28" s="87"/>
      <c r="M28" s="81" t="s">
        <v>72</v>
      </c>
      <c r="N28" s="82"/>
      <c r="O28" s="26"/>
      <c r="P28" s="86"/>
      <c r="Q28" s="87"/>
      <c r="R28" s="81" t="s">
        <v>72</v>
      </c>
      <c r="S28" s="82"/>
      <c r="T28" s="26"/>
      <c r="U28" s="86"/>
      <c r="V28" s="87"/>
      <c r="X28" s="25"/>
      <c r="Y28" s="5"/>
      <c r="Z28" s="5"/>
      <c r="AA28" s="5"/>
    </row>
    <row r="29" spans="1:27" s="2" customFormat="1" ht="21" customHeight="1">
      <c r="A29" s="72">
        <v>5</v>
      </c>
      <c r="B29" s="73">
        <v>0.5625</v>
      </c>
      <c r="C29" s="70" t="s">
        <v>43</v>
      </c>
      <c r="D29" s="62"/>
      <c r="E29" s="20"/>
      <c r="F29" s="62" t="s">
        <v>47</v>
      </c>
      <c r="G29" s="85"/>
      <c r="H29" s="70" t="s">
        <v>44</v>
      </c>
      <c r="I29" s="62"/>
      <c r="J29" s="20"/>
      <c r="K29" s="62" t="s">
        <v>46</v>
      </c>
      <c r="L29" s="85"/>
      <c r="M29" s="70" t="s">
        <v>48</v>
      </c>
      <c r="N29" s="62"/>
      <c r="O29" s="20"/>
      <c r="P29" s="62" t="s">
        <v>51</v>
      </c>
      <c r="Q29" s="85"/>
      <c r="R29" s="70" t="s">
        <v>113</v>
      </c>
      <c r="S29" s="62"/>
      <c r="T29" s="62"/>
      <c r="U29" s="62"/>
      <c r="V29" s="85"/>
      <c r="X29" s="25"/>
      <c r="Y29" s="5"/>
      <c r="Z29" s="5"/>
      <c r="AA29" s="5"/>
    </row>
    <row r="30" spans="1:27" s="2" customFormat="1" ht="21" customHeight="1">
      <c r="A30" s="72"/>
      <c r="B30" s="73"/>
      <c r="C30" s="90" t="str">
        <f>D4</f>
        <v>吉井田SSS</v>
      </c>
      <c r="D30" s="83"/>
      <c r="E30" s="8" t="s">
        <v>28</v>
      </c>
      <c r="F30" s="83" t="str">
        <f>D7</f>
        <v>多賀城FC</v>
      </c>
      <c r="G30" s="69"/>
      <c r="H30" s="90" t="str">
        <f>D5</f>
        <v>Athletic弘前</v>
      </c>
      <c r="I30" s="83"/>
      <c r="J30" s="8" t="s">
        <v>28</v>
      </c>
      <c r="K30" s="83" t="str">
        <f>D6</f>
        <v>RENUOVENS</v>
      </c>
      <c r="L30" s="69"/>
      <c r="M30" s="90" t="str">
        <f>I4</f>
        <v>金ヶ崎FC</v>
      </c>
      <c r="N30" s="83"/>
      <c r="O30" s="8" t="s">
        <v>28</v>
      </c>
      <c r="P30" s="83" t="str">
        <f>I7</f>
        <v>ジュニオール</v>
      </c>
      <c r="Q30" s="69"/>
      <c r="R30" s="90" t="str">
        <f>S4</f>
        <v>ベガルタ仙台</v>
      </c>
      <c r="S30" s="83"/>
      <c r="T30" s="8" t="s">
        <v>28</v>
      </c>
      <c r="U30" s="83" t="str">
        <f>S7</f>
        <v>グルージャ</v>
      </c>
      <c r="V30" s="69"/>
      <c r="X30" s="25"/>
      <c r="Y30" s="5"/>
      <c r="Z30" s="5"/>
      <c r="AA30" s="5"/>
    </row>
    <row r="31" spans="1:28" s="2" customFormat="1" ht="21" customHeight="1">
      <c r="A31" s="72"/>
      <c r="B31" s="72"/>
      <c r="C31" s="88">
        <v>0</v>
      </c>
      <c r="D31" s="63"/>
      <c r="E31" s="48"/>
      <c r="F31" s="63">
        <v>0</v>
      </c>
      <c r="G31" s="84"/>
      <c r="H31" s="88">
        <v>2</v>
      </c>
      <c r="I31" s="63"/>
      <c r="J31" s="48"/>
      <c r="K31" s="63">
        <v>1</v>
      </c>
      <c r="L31" s="84"/>
      <c r="M31" s="88">
        <v>0</v>
      </c>
      <c r="N31" s="63"/>
      <c r="O31" s="48"/>
      <c r="P31" s="63">
        <v>1</v>
      </c>
      <c r="Q31" s="84"/>
      <c r="R31" s="88">
        <v>6</v>
      </c>
      <c r="S31" s="63"/>
      <c r="T31" s="48"/>
      <c r="U31" s="63">
        <v>0</v>
      </c>
      <c r="V31" s="84"/>
      <c r="X31" s="25"/>
      <c r="Y31" s="5"/>
      <c r="Z31" s="5"/>
      <c r="AA31" s="5"/>
      <c r="AB31" s="5"/>
    </row>
    <row r="32" spans="1:27" s="2" customFormat="1" ht="21" customHeight="1">
      <c r="A32" s="89"/>
      <c r="B32" s="89"/>
      <c r="C32" s="81" t="s">
        <v>72</v>
      </c>
      <c r="D32" s="82"/>
      <c r="E32" s="26"/>
      <c r="F32" s="86"/>
      <c r="G32" s="87"/>
      <c r="H32" s="81" t="s">
        <v>72</v>
      </c>
      <c r="I32" s="82"/>
      <c r="J32" s="26"/>
      <c r="K32" s="86"/>
      <c r="L32" s="87"/>
      <c r="M32" s="81" t="s">
        <v>72</v>
      </c>
      <c r="N32" s="82"/>
      <c r="O32" s="26"/>
      <c r="P32" s="86"/>
      <c r="Q32" s="87"/>
      <c r="R32" s="81" t="s">
        <v>72</v>
      </c>
      <c r="S32" s="82"/>
      <c r="T32" s="26"/>
      <c r="U32" s="86"/>
      <c r="V32" s="87"/>
      <c r="X32" s="25"/>
      <c r="Y32" s="5"/>
      <c r="Z32" s="5"/>
      <c r="AA32" s="5"/>
    </row>
    <row r="33" spans="1:27" s="2" customFormat="1" ht="21" customHeight="1">
      <c r="A33" s="72">
        <v>6</v>
      </c>
      <c r="B33" s="73">
        <v>0.59375</v>
      </c>
      <c r="C33" s="70" t="s">
        <v>49</v>
      </c>
      <c r="D33" s="62"/>
      <c r="E33" s="20"/>
      <c r="F33" s="62" t="s">
        <v>50</v>
      </c>
      <c r="G33" s="85"/>
      <c r="H33" s="70" t="s">
        <v>52</v>
      </c>
      <c r="I33" s="62"/>
      <c r="J33" s="20"/>
      <c r="K33" s="62" t="s">
        <v>55</v>
      </c>
      <c r="L33" s="85"/>
      <c r="M33" s="70" t="s">
        <v>53</v>
      </c>
      <c r="N33" s="62"/>
      <c r="O33" s="20"/>
      <c r="P33" s="62" t="s">
        <v>54</v>
      </c>
      <c r="Q33" s="85"/>
      <c r="R33" s="70" t="s">
        <v>114</v>
      </c>
      <c r="S33" s="62"/>
      <c r="T33" s="62"/>
      <c r="U33" s="62"/>
      <c r="V33" s="85"/>
      <c r="X33" s="25"/>
      <c r="Y33" s="5"/>
      <c r="Z33" s="5"/>
      <c r="AA33" s="5"/>
    </row>
    <row r="34" spans="1:27" s="2" customFormat="1" ht="21" customHeight="1">
      <c r="A34" s="72"/>
      <c r="B34" s="73"/>
      <c r="C34" s="90" t="str">
        <f>I5</f>
        <v>百石SSS</v>
      </c>
      <c r="D34" s="83"/>
      <c r="E34" s="8" t="s">
        <v>28</v>
      </c>
      <c r="F34" s="83" t="str">
        <f>I6</f>
        <v>フォーウィンズ</v>
      </c>
      <c r="G34" s="69"/>
      <c r="H34" s="90" t="str">
        <f>N4</f>
        <v>仁井田</v>
      </c>
      <c r="I34" s="83"/>
      <c r="J34" s="8" t="s">
        <v>28</v>
      </c>
      <c r="K34" s="83" t="str">
        <f>N7</f>
        <v>あすなろFC</v>
      </c>
      <c r="L34" s="69"/>
      <c r="M34" s="90" t="str">
        <f>N5</f>
        <v>ジェラーレ</v>
      </c>
      <c r="N34" s="83"/>
      <c r="O34" s="8" t="s">
        <v>28</v>
      </c>
      <c r="P34" s="83" t="str">
        <f>N6</f>
        <v>富田東</v>
      </c>
      <c r="Q34" s="69"/>
      <c r="R34" s="90" t="str">
        <f>S5</f>
        <v>フォルトナ</v>
      </c>
      <c r="S34" s="83"/>
      <c r="T34" s="8" t="s">
        <v>28</v>
      </c>
      <c r="U34" s="83" t="str">
        <f>S6</f>
        <v>スポルティフ</v>
      </c>
      <c r="V34" s="69"/>
      <c r="X34" s="25"/>
      <c r="Y34" s="5"/>
      <c r="Z34" s="5"/>
      <c r="AA34" s="5"/>
    </row>
    <row r="35" spans="1:28" s="2" customFormat="1" ht="21" customHeight="1">
      <c r="A35" s="72"/>
      <c r="B35" s="72"/>
      <c r="C35" s="88">
        <v>3</v>
      </c>
      <c r="D35" s="63"/>
      <c r="E35" s="48"/>
      <c r="F35" s="63">
        <v>0</v>
      </c>
      <c r="G35" s="84"/>
      <c r="H35" s="88">
        <v>2</v>
      </c>
      <c r="I35" s="63"/>
      <c r="J35" s="48"/>
      <c r="K35" s="63">
        <v>1</v>
      </c>
      <c r="L35" s="84"/>
      <c r="M35" s="88">
        <v>5</v>
      </c>
      <c r="N35" s="63"/>
      <c r="O35" s="48"/>
      <c r="P35" s="63">
        <v>4</v>
      </c>
      <c r="Q35" s="84"/>
      <c r="R35" s="88">
        <v>2</v>
      </c>
      <c r="S35" s="63"/>
      <c r="T35" s="48"/>
      <c r="U35" s="63">
        <v>1</v>
      </c>
      <c r="V35" s="84"/>
      <c r="X35" s="25"/>
      <c r="Y35" s="5"/>
      <c r="Z35" s="5"/>
      <c r="AA35" s="5"/>
      <c r="AB35" s="5"/>
    </row>
    <row r="36" spans="1:28" s="2" customFormat="1" ht="21" customHeight="1">
      <c r="A36" s="72"/>
      <c r="B36" s="72"/>
      <c r="C36" s="81" t="s">
        <v>72</v>
      </c>
      <c r="D36" s="82"/>
      <c r="E36" s="26"/>
      <c r="F36" s="86"/>
      <c r="G36" s="87"/>
      <c r="H36" s="81" t="s">
        <v>72</v>
      </c>
      <c r="I36" s="82"/>
      <c r="J36" s="26"/>
      <c r="K36" s="86"/>
      <c r="L36" s="87"/>
      <c r="M36" s="81" t="s">
        <v>72</v>
      </c>
      <c r="N36" s="82"/>
      <c r="O36" s="26"/>
      <c r="P36" s="86"/>
      <c r="Q36" s="87"/>
      <c r="R36" s="81" t="s">
        <v>72</v>
      </c>
      <c r="S36" s="82"/>
      <c r="T36" s="26"/>
      <c r="U36" s="86"/>
      <c r="V36" s="87"/>
      <c r="X36" s="25"/>
      <c r="Y36" s="5"/>
      <c r="Z36" s="5"/>
      <c r="AA36" s="5"/>
      <c r="AB36" s="5"/>
    </row>
    <row r="37" spans="1:28" s="2" customFormat="1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5"/>
      <c r="Y37" s="5"/>
      <c r="Z37" s="5"/>
      <c r="AA37" s="5"/>
      <c r="AB37" s="5"/>
    </row>
    <row r="38" spans="1:28" ht="21" customHeight="1">
      <c r="A38" s="2" t="s">
        <v>4</v>
      </c>
      <c r="B38" s="3" t="s">
        <v>41</v>
      </c>
      <c r="X38" s="7"/>
      <c r="Y38" s="7"/>
      <c r="Z38" s="7"/>
      <c r="AA38" s="7"/>
      <c r="AB38" s="7"/>
    </row>
    <row r="39" spans="2:28" ht="19.5" customHeight="1">
      <c r="B39" s="3"/>
      <c r="X39" s="7"/>
      <c r="Y39" s="7"/>
      <c r="Z39" s="7"/>
      <c r="AA39" s="7"/>
      <c r="AB39" s="7"/>
    </row>
  </sheetData>
  <sheetProtection/>
  <mergeCells count="229">
    <mergeCell ref="R33:V33"/>
    <mergeCell ref="R28:S28"/>
    <mergeCell ref="R32:S32"/>
    <mergeCell ref="R26:S26"/>
    <mergeCell ref="R21:V21"/>
    <mergeCell ref="R25:V25"/>
    <mergeCell ref="P15:Q15"/>
    <mergeCell ref="U20:V20"/>
    <mergeCell ref="R16:S16"/>
    <mergeCell ref="P22:Q22"/>
    <mergeCell ref="P19:Q19"/>
    <mergeCell ref="P18:Q18"/>
    <mergeCell ref="R34:S34"/>
    <mergeCell ref="U34:V34"/>
    <mergeCell ref="R22:S22"/>
    <mergeCell ref="R24:S24"/>
    <mergeCell ref="U32:V32"/>
    <mergeCell ref="U22:V22"/>
    <mergeCell ref="U23:V23"/>
    <mergeCell ref="R30:S30"/>
    <mergeCell ref="U30:V30"/>
    <mergeCell ref="U24:V24"/>
    <mergeCell ref="R13:V13"/>
    <mergeCell ref="R17:V17"/>
    <mergeCell ref="U18:V18"/>
    <mergeCell ref="U19:V19"/>
    <mergeCell ref="U15:V15"/>
    <mergeCell ref="U16:V16"/>
    <mergeCell ref="R18:S18"/>
    <mergeCell ref="P26:Q26"/>
    <mergeCell ref="M26:N26"/>
    <mergeCell ref="P20:Q20"/>
    <mergeCell ref="P27:Q27"/>
    <mergeCell ref="M30:N30"/>
    <mergeCell ref="K30:L30"/>
    <mergeCell ref="M25:N25"/>
    <mergeCell ref="M20:N20"/>
    <mergeCell ref="K21:L21"/>
    <mergeCell ref="M22:N22"/>
    <mergeCell ref="M28:N28"/>
    <mergeCell ref="M24:N24"/>
    <mergeCell ref="K28:L28"/>
    <mergeCell ref="C34:D34"/>
    <mergeCell ref="C30:D30"/>
    <mergeCell ref="F30:G30"/>
    <mergeCell ref="H30:I30"/>
    <mergeCell ref="H34:I34"/>
    <mergeCell ref="F32:G32"/>
    <mergeCell ref="F33:G33"/>
    <mergeCell ref="F31:G31"/>
    <mergeCell ref="K33:L33"/>
    <mergeCell ref="M33:N33"/>
    <mergeCell ref="P33:Q33"/>
    <mergeCell ref="P32:Q32"/>
    <mergeCell ref="A33:A36"/>
    <mergeCell ref="R31:S31"/>
    <mergeCell ref="U31:V31"/>
    <mergeCell ref="P36:Q36"/>
    <mergeCell ref="H35:I35"/>
    <mergeCell ref="K32:L32"/>
    <mergeCell ref="H36:I36"/>
    <mergeCell ref="B33:B36"/>
    <mergeCell ref="H32:I32"/>
    <mergeCell ref="P35:Q35"/>
    <mergeCell ref="M16:N16"/>
    <mergeCell ref="C36:D36"/>
    <mergeCell ref="M31:N31"/>
    <mergeCell ref="U26:V26"/>
    <mergeCell ref="H26:I26"/>
    <mergeCell ref="K26:L26"/>
    <mergeCell ref="K35:L35"/>
    <mergeCell ref="F36:G36"/>
    <mergeCell ref="M36:N36"/>
    <mergeCell ref="M35:N35"/>
    <mergeCell ref="C20:D20"/>
    <mergeCell ref="D5:G5"/>
    <mergeCell ref="D6:G6"/>
    <mergeCell ref="P25:Q25"/>
    <mergeCell ref="P23:Q23"/>
    <mergeCell ref="M23:N23"/>
    <mergeCell ref="M21:N21"/>
    <mergeCell ref="P21:Q21"/>
    <mergeCell ref="P24:Q24"/>
    <mergeCell ref="H24:I24"/>
    <mergeCell ref="C18:D18"/>
    <mergeCell ref="K16:L16"/>
    <mergeCell ref="F16:G16"/>
    <mergeCell ref="C22:D22"/>
    <mergeCell ref="F22:G22"/>
    <mergeCell ref="H22:I22"/>
    <mergeCell ref="C17:D17"/>
    <mergeCell ref="F17:G17"/>
    <mergeCell ref="C16:D16"/>
    <mergeCell ref="H16:I16"/>
    <mergeCell ref="C23:D23"/>
    <mergeCell ref="R23:S23"/>
    <mergeCell ref="M18:N18"/>
    <mergeCell ref="R20:S20"/>
    <mergeCell ref="H21:I21"/>
    <mergeCell ref="K20:L20"/>
    <mergeCell ref="M19:N19"/>
    <mergeCell ref="H20:I20"/>
    <mergeCell ref="R19:S19"/>
    <mergeCell ref="C21:D21"/>
    <mergeCell ref="K17:L17"/>
    <mergeCell ref="F20:G20"/>
    <mergeCell ref="H23:I23"/>
    <mergeCell ref="F23:G23"/>
    <mergeCell ref="K22:L22"/>
    <mergeCell ref="F21:G21"/>
    <mergeCell ref="H18:I18"/>
    <mergeCell ref="R35:S35"/>
    <mergeCell ref="H28:I28"/>
    <mergeCell ref="P28:Q28"/>
    <mergeCell ref="F29:G29"/>
    <mergeCell ref="H29:I29"/>
    <mergeCell ref="R29:V29"/>
    <mergeCell ref="M29:N29"/>
    <mergeCell ref="U35:V35"/>
    <mergeCell ref="M34:N34"/>
    <mergeCell ref="P34:Q34"/>
    <mergeCell ref="C35:D35"/>
    <mergeCell ref="P29:Q29"/>
    <mergeCell ref="C33:D33"/>
    <mergeCell ref="P31:Q31"/>
    <mergeCell ref="F34:G34"/>
    <mergeCell ref="H33:I33"/>
    <mergeCell ref="H31:I31"/>
    <mergeCell ref="P30:Q30"/>
    <mergeCell ref="F35:G35"/>
    <mergeCell ref="M32:N32"/>
    <mergeCell ref="U36:V36"/>
    <mergeCell ref="K36:L36"/>
    <mergeCell ref="U28:V28"/>
    <mergeCell ref="R27:S27"/>
    <mergeCell ref="U27:V27"/>
    <mergeCell ref="R36:S36"/>
    <mergeCell ref="K29:L29"/>
    <mergeCell ref="K31:L31"/>
    <mergeCell ref="M27:N27"/>
    <mergeCell ref="K34:L34"/>
    <mergeCell ref="C11:Q11"/>
    <mergeCell ref="R11:V11"/>
    <mergeCell ref="A9:A10"/>
    <mergeCell ref="P13:Q13"/>
    <mergeCell ref="A11:A12"/>
    <mergeCell ref="H12:L12"/>
    <mergeCell ref="H13:I13"/>
    <mergeCell ref="K13:L13"/>
    <mergeCell ref="A13:A16"/>
    <mergeCell ref="F13:G13"/>
    <mergeCell ref="A29:A32"/>
    <mergeCell ref="A25:A28"/>
    <mergeCell ref="B25:B28"/>
    <mergeCell ref="C31:D31"/>
    <mergeCell ref="C25:D25"/>
    <mergeCell ref="C27:D27"/>
    <mergeCell ref="C32:D32"/>
    <mergeCell ref="C29:D29"/>
    <mergeCell ref="C26:D26"/>
    <mergeCell ref="C28:D28"/>
    <mergeCell ref="C14:D14"/>
    <mergeCell ref="K14:L14"/>
    <mergeCell ref="C15:D15"/>
    <mergeCell ref="R14:S14"/>
    <mergeCell ref="R15:S15"/>
    <mergeCell ref="M14:N14"/>
    <mergeCell ref="P14:Q14"/>
    <mergeCell ref="M15:N15"/>
    <mergeCell ref="F15:G15"/>
    <mergeCell ref="H15:I15"/>
    <mergeCell ref="M12:Q12"/>
    <mergeCell ref="H14:I14"/>
    <mergeCell ref="K19:L19"/>
    <mergeCell ref="U14:V14"/>
    <mergeCell ref="M13:N13"/>
    <mergeCell ref="P17:Q17"/>
    <mergeCell ref="P16:Q16"/>
    <mergeCell ref="M17:N17"/>
    <mergeCell ref="K18:L18"/>
    <mergeCell ref="H17:I17"/>
    <mergeCell ref="B29:B32"/>
    <mergeCell ref="B13:B16"/>
    <mergeCell ref="K15:L15"/>
    <mergeCell ref="F28:G28"/>
    <mergeCell ref="C19:D19"/>
    <mergeCell ref="F19:G19"/>
    <mergeCell ref="F18:G18"/>
    <mergeCell ref="H19:I19"/>
    <mergeCell ref="K23:L23"/>
    <mergeCell ref="H25:I25"/>
    <mergeCell ref="F27:G27"/>
    <mergeCell ref="F25:G25"/>
    <mergeCell ref="K24:L24"/>
    <mergeCell ref="F24:G24"/>
    <mergeCell ref="K25:L25"/>
    <mergeCell ref="F26:G26"/>
    <mergeCell ref="K27:L27"/>
    <mergeCell ref="H27:I27"/>
    <mergeCell ref="C24:D24"/>
    <mergeCell ref="R3:V3"/>
    <mergeCell ref="S6:V6"/>
    <mergeCell ref="S5:V5"/>
    <mergeCell ref="S4:V4"/>
    <mergeCell ref="F14:G14"/>
    <mergeCell ref="C13:D13"/>
    <mergeCell ref="D4:G4"/>
    <mergeCell ref="N4:Q4"/>
    <mergeCell ref="R12:V12"/>
    <mergeCell ref="A1:V1"/>
    <mergeCell ref="H3:L3"/>
    <mergeCell ref="C3:G3"/>
    <mergeCell ref="D7:G7"/>
    <mergeCell ref="S7:V7"/>
    <mergeCell ref="N7:Q7"/>
    <mergeCell ref="I7:L7"/>
    <mergeCell ref="I4:L4"/>
    <mergeCell ref="I5:L5"/>
    <mergeCell ref="I6:L6"/>
    <mergeCell ref="M2:V2"/>
    <mergeCell ref="A17:A20"/>
    <mergeCell ref="B17:B20"/>
    <mergeCell ref="A21:A24"/>
    <mergeCell ref="B21:B24"/>
    <mergeCell ref="C12:G12"/>
    <mergeCell ref="N5:Q5"/>
    <mergeCell ref="N6:Q6"/>
    <mergeCell ref="M3:Q3"/>
    <mergeCell ref="B9:V10"/>
  </mergeCells>
  <dataValidations count="2">
    <dataValidation type="list" allowBlank="1" showInputMessage="1" showErrorMessage="1" sqref="I8 D8 N8 S8">
      <formula1>$X$3:$X$37</formula1>
    </dataValidation>
    <dataValidation type="list" allowBlank="1" showInputMessage="1" showErrorMessage="1" sqref="D4:G7 I4:L7 N4:Q7 S4:V7">
      <formula1>$X$11:$X$27</formula1>
    </dataValidation>
  </dataValidations>
  <printOptions/>
  <pageMargins left="0.64" right="0.2755905511811024" top="0.44" bottom="0.4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PageLayoutView="0" workbookViewId="0" topLeftCell="A1">
      <selection activeCell="A1" sqref="A1:AA2"/>
    </sheetView>
  </sheetViews>
  <sheetFormatPr defaultColWidth="9.00390625" defaultRowHeight="13.5"/>
  <cols>
    <col min="1" max="19" width="4.50390625" style="0" customWidth="1"/>
    <col min="20" max="27" width="5.75390625" style="0" customWidth="1"/>
    <col min="28" max="29" width="2.00390625" style="0" customWidth="1"/>
    <col min="30" max="38" width="2.375" style="0" customWidth="1"/>
  </cols>
  <sheetData>
    <row r="1" spans="1:29" s="9" customFormat="1" ht="13.5" customHeight="1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"/>
      <c r="AC1" s="10"/>
    </row>
    <row r="2" spans="1:29" s="9" customFormat="1" ht="13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"/>
      <c r="AC2" s="10"/>
    </row>
    <row r="3" spans="20:29" s="9" customFormat="1" ht="17.25" customHeight="1">
      <c r="T3" s="10"/>
      <c r="U3" s="10"/>
      <c r="V3" s="99">
        <v>41622</v>
      </c>
      <c r="W3" s="100"/>
      <c r="X3" s="100"/>
      <c r="Y3" s="100"/>
      <c r="Z3" s="100"/>
      <c r="AA3" s="100"/>
      <c r="AB3" s="10"/>
      <c r="AC3" s="10"/>
    </row>
    <row r="4" spans="1:6" s="9" customFormat="1" ht="15" customHeight="1">
      <c r="A4" s="98" t="s">
        <v>29</v>
      </c>
      <c r="B4" s="98"/>
      <c r="C4" s="98"/>
      <c r="D4" s="98"/>
      <c r="E4" s="98"/>
      <c r="F4" s="98"/>
    </row>
    <row r="5" spans="1:29" s="12" customFormat="1" ht="18" customHeight="1">
      <c r="A5" s="96"/>
      <c r="B5" s="96"/>
      <c r="C5" s="96"/>
      <c r="D5" s="72" t="str">
        <f>'１次予選'!D4</f>
        <v>吉井田SSS</v>
      </c>
      <c r="E5" s="72"/>
      <c r="F5" s="72"/>
      <c r="G5" s="72"/>
      <c r="H5" s="72" t="str">
        <f>'１次予選'!D5</f>
        <v>Athletic弘前</v>
      </c>
      <c r="I5" s="72"/>
      <c r="J5" s="72"/>
      <c r="K5" s="72"/>
      <c r="L5" s="72" t="str">
        <f>'１次予選'!D6</f>
        <v>RENUOVENS</v>
      </c>
      <c r="M5" s="72"/>
      <c r="N5" s="72"/>
      <c r="O5" s="72"/>
      <c r="P5" s="72" t="str">
        <f>'１次予選'!D7</f>
        <v>多賀城FC</v>
      </c>
      <c r="Q5" s="72"/>
      <c r="R5" s="72"/>
      <c r="S5" s="72"/>
      <c r="T5" s="4" t="s">
        <v>57</v>
      </c>
      <c r="U5" s="4" t="s">
        <v>58</v>
      </c>
      <c r="V5" s="4" t="s">
        <v>59</v>
      </c>
      <c r="W5" s="4" t="s">
        <v>15</v>
      </c>
      <c r="X5" s="4" t="s">
        <v>60</v>
      </c>
      <c r="Y5" s="4" t="s">
        <v>61</v>
      </c>
      <c r="Z5" s="23" t="s">
        <v>62</v>
      </c>
      <c r="AA5" s="4" t="s">
        <v>14</v>
      </c>
      <c r="AB5" s="11"/>
      <c r="AC5" s="11"/>
    </row>
    <row r="6" spans="1:29" s="12" customFormat="1" ht="18" customHeight="1">
      <c r="A6" s="72" t="str">
        <f>D5</f>
        <v>吉井田SSS</v>
      </c>
      <c r="B6" s="72"/>
      <c r="C6" s="72"/>
      <c r="D6" s="96"/>
      <c r="E6" s="96"/>
      <c r="F6" s="96"/>
      <c r="G6" s="96"/>
      <c r="H6" s="17" t="s">
        <v>117</v>
      </c>
      <c r="I6" s="18">
        <f>'１次予選'!C15</f>
        <v>0</v>
      </c>
      <c r="J6" s="18" t="s">
        <v>34</v>
      </c>
      <c r="K6" s="19">
        <f>'１次予選'!F15</f>
        <v>2</v>
      </c>
      <c r="L6" s="17" t="s">
        <v>118</v>
      </c>
      <c r="M6" s="18">
        <f>'１次予選'!C23</f>
        <v>4</v>
      </c>
      <c r="N6" s="18" t="s">
        <v>34</v>
      </c>
      <c r="O6" s="19">
        <f>'１次予選'!F23</f>
        <v>0</v>
      </c>
      <c r="P6" s="17" t="s">
        <v>119</v>
      </c>
      <c r="Q6" s="18">
        <f>'１次予選'!C31</f>
        <v>0</v>
      </c>
      <c r="R6" s="18" t="s">
        <v>34</v>
      </c>
      <c r="S6" s="19">
        <f>'１次予選'!F31</f>
        <v>0</v>
      </c>
      <c r="T6" s="47">
        <f>COUNTIF(D6:P6,"○")</f>
        <v>1</v>
      </c>
      <c r="U6" s="47">
        <f>COUNTIF(D6:Q6,"△")</f>
        <v>1</v>
      </c>
      <c r="V6" s="47">
        <f>COUNTIF(D6:R6,"●")</f>
        <v>1</v>
      </c>
      <c r="W6" s="47">
        <f>COUNTIF(D6:S6,"○")*3+COUNTIF(D6:S6,"△")*1</f>
        <v>4</v>
      </c>
      <c r="X6" s="47">
        <f>E6+I6+M6+Q6</f>
        <v>4</v>
      </c>
      <c r="Y6" s="47">
        <f>G6+K6+O6+S6</f>
        <v>2</v>
      </c>
      <c r="Z6" s="24">
        <f>X6-Y6</f>
        <v>2</v>
      </c>
      <c r="AA6" s="49">
        <v>2</v>
      </c>
      <c r="AB6" s="11"/>
      <c r="AC6" s="11"/>
    </row>
    <row r="7" spans="1:29" s="12" customFormat="1" ht="18" customHeight="1">
      <c r="A7" s="72" t="str">
        <f>H5</f>
        <v>Athletic弘前</v>
      </c>
      <c r="B7" s="72"/>
      <c r="C7" s="72"/>
      <c r="D7" s="17" t="s">
        <v>118</v>
      </c>
      <c r="E7" s="18">
        <f>K6</f>
        <v>2</v>
      </c>
      <c r="F7" s="18" t="s">
        <v>35</v>
      </c>
      <c r="G7" s="19">
        <f>I6</f>
        <v>0</v>
      </c>
      <c r="H7" s="96"/>
      <c r="I7" s="96"/>
      <c r="J7" s="96"/>
      <c r="K7" s="96"/>
      <c r="L7" s="17" t="s">
        <v>118</v>
      </c>
      <c r="M7" s="18">
        <f>'１次予選'!H31</f>
        <v>2</v>
      </c>
      <c r="N7" s="18" t="s">
        <v>35</v>
      </c>
      <c r="O7" s="19">
        <f>'１次予選'!K31</f>
        <v>1</v>
      </c>
      <c r="P7" s="17" t="s">
        <v>119</v>
      </c>
      <c r="Q7" s="18">
        <f>'１次予選'!H23</f>
        <v>0</v>
      </c>
      <c r="R7" s="18" t="s">
        <v>35</v>
      </c>
      <c r="S7" s="19">
        <f>'１次予選'!K23</f>
        <v>0</v>
      </c>
      <c r="T7" s="47">
        <f>COUNTIF(D7:P7,"○")</f>
        <v>2</v>
      </c>
      <c r="U7" s="47">
        <f>COUNTIF(D7:Q7,"△")</f>
        <v>1</v>
      </c>
      <c r="V7" s="47">
        <f>COUNTIF(D7:R7,"●")</f>
        <v>0</v>
      </c>
      <c r="W7" s="47">
        <f>COUNTIF(D7:S7,"○")*3+COUNTIF(D7:S7,"△")*1</f>
        <v>7</v>
      </c>
      <c r="X7" s="47">
        <f>E7+I7+M7+Q7</f>
        <v>4</v>
      </c>
      <c r="Y7" s="47">
        <f>G7+K7+O7+S7</f>
        <v>1</v>
      </c>
      <c r="Z7" s="24">
        <f>X7-Y7</f>
        <v>3</v>
      </c>
      <c r="AA7" s="49">
        <v>1</v>
      </c>
      <c r="AB7" s="11"/>
      <c r="AC7" s="11"/>
    </row>
    <row r="8" spans="1:29" s="12" customFormat="1" ht="18" customHeight="1">
      <c r="A8" s="72" t="str">
        <f>L5</f>
        <v>RENUOVENS</v>
      </c>
      <c r="B8" s="72"/>
      <c r="C8" s="72"/>
      <c r="D8" s="17" t="s">
        <v>117</v>
      </c>
      <c r="E8" s="18">
        <f>O6</f>
        <v>0</v>
      </c>
      <c r="F8" s="18" t="s">
        <v>35</v>
      </c>
      <c r="G8" s="19">
        <f>M6</f>
        <v>4</v>
      </c>
      <c r="H8" s="17" t="s">
        <v>117</v>
      </c>
      <c r="I8" s="18">
        <f>O7</f>
        <v>1</v>
      </c>
      <c r="J8" s="18" t="s">
        <v>35</v>
      </c>
      <c r="K8" s="19">
        <f>M7</f>
        <v>2</v>
      </c>
      <c r="L8" s="96"/>
      <c r="M8" s="96"/>
      <c r="N8" s="96"/>
      <c r="O8" s="96"/>
      <c r="P8" s="17" t="s">
        <v>118</v>
      </c>
      <c r="Q8" s="18">
        <f>'１次予選'!H15</f>
        <v>3</v>
      </c>
      <c r="R8" s="18" t="s">
        <v>35</v>
      </c>
      <c r="S8" s="19">
        <f>'１次予選'!K15</f>
        <v>1</v>
      </c>
      <c r="T8" s="47">
        <f>COUNTIF(D8:P8,"○")</f>
        <v>1</v>
      </c>
      <c r="U8" s="47">
        <f>COUNTIF(D8:Q8,"△")</f>
        <v>0</v>
      </c>
      <c r="V8" s="47">
        <f>COUNTIF(D8:R8,"●")</f>
        <v>2</v>
      </c>
      <c r="W8" s="47">
        <f>COUNTIF(D8:S8,"○")*3+COUNTIF(D8:S8,"△")*1</f>
        <v>3</v>
      </c>
      <c r="X8" s="47">
        <f>E8+I8+M8+Q8</f>
        <v>4</v>
      </c>
      <c r="Y8" s="47">
        <f>G8+K8+O8+S8</f>
        <v>7</v>
      </c>
      <c r="Z8" s="24">
        <f>X8-Y8</f>
        <v>-3</v>
      </c>
      <c r="AA8" s="49">
        <v>3</v>
      </c>
      <c r="AB8" s="11"/>
      <c r="AC8" s="11"/>
    </row>
    <row r="9" spans="1:29" s="12" customFormat="1" ht="18" customHeight="1">
      <c r="A9" s="72" t="str">
        <f>P5</f>
        <v>多賀城FC</v>
      </c>
      <c r="B9" s="72"/>
      <c r="C9" s="72"/>
      <c r="D9" s="17" t="s">
        <v>119</v>
      </c>
      <c r="E9" s="18">
        <f>S6</f>
        <v>0</v>
      </c>
      <c r="F9" s="18" t="s">
        <v>35</v>
      </c>
      <c r="G9" s="19">
        <f>Q6</f>
        <v>0</v>
      </c>
      <c r="H9" s="17" t="s">
        <v>119</v>
      </c>
      <c r="I9" s="18">
        <f>S7</f>
        <v>0</v>
      </c>
      <c r="J9" s="18" t="s">
        <v>35</v>
      </c>
      <c r="K9" s="19">
        <f>Q7</f>
        <v>0</v>
      </c>
      <c r="L9" s="17" t="s">
        <v>117</v>
      </c>
      <c r="M9" s="18">
        <f>S8</f>
        <v>1</v>
      </c>
      <c r="N9" s="18" t="s">
        <v>35</v>
      </c>
      <c r="O9" s="19">
        <f>Q8</f>
        <v>3</v>
      </c>
      <c r="P9" s="96"/>
      <c r="Q9" s="96"/>
      <c r="R9" s="96"/>
      <c r="S9" s="96"/>
      <c r="T9" s="47">
        <f>COUNTIF(D9:P9,"○")</f>
        <v>0</v>
      </c>
      <c r="U9" s="47">
        <f>COUNTIF(D9:Q9,"△")</f>
        <v>2</v>
      </c>
      <c r="V9" s="47">
        <f>COUNTIF(D9:R9,"●")</f>
        <v>1</v>
      </c>
      <c r="W9" s="47">
        <f>COUNTIF(D9:S9,"○")*3+COUNTIF(D9:S9,"△")*1</f>
        <v>2</v>
      </c>
      <c r="X9" s="47">
        <f>E9+I9+M9+Q9</f>
        <v>1</v>
      </c>
      <c r="Y9" s="47">
        <f>G9+K9+O9+S9</f>
        <v>3</v>
      </c>
      <c r="Z9" s="24">
        <f>X9-Y9</f>
        <v>-2</v>
      </c>
      <c r="AA9" s="49">
        <v>4</v>
      </c>
      <c r="AB9" s="11"/>
      <c r="AC9" s="11"/>
    </row>
    <row r="10" spans="1:29" s="9" customFormat="1" ht="18" customHeight="1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2">
        <f>SUM(T6:T9)</f>
        <v>4</v>
      </c>
      <c r="U10" s="22">
        <f aca="true" t="shared" si="0" ref="U10:Z10">SUM(U6:U9)</f>
        <v>4</v>
      </c>
      <c r="V10" s="22">
        <f t="shared" si="0"/>
        <v>4</v>
      </c>
      <c r="W10" s="22">
        <f>SUM(W6:W9)</f>
        <v>16</v>
      </c>
      <c r="X10" s="22">
        <f t="shared" si="0"/>
        <v>13</v>
      </c>
      <c r="Y10" s="22">
        <f t="shared" si="0"/>
        <v>13</v>
      </c>
      <c r="Z10" s="22">
        <f t="shared" si="0"/>
        <v>0</v>
      </c>
      <c r="AB10" s="15"/>
      <c r="AC10" s="15"/>
    </row>
    <row r="11" spans="1:29" s="9" customFormat="1" ht="18" customHeight="1">
      <c r="A11" s="97" t="s">
        <v>36</v>
      </c>
      <c r="B11" s="97"/>
      <c r="C11" s="97"/>
      <c r="D11" s="97"/>
      <c r="E11" s="97"/>
      <c r="F11" s="9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9" customFormat="1" ht="18" customHeight="1">
      <c r="A12" s="96"/>
      <c r="B12" s="96"/>
      <c r="C12" s="96"/>
      <c r="D12" s="72" t="str">
        <f>'１次予選'!I4</f>
        <v>金ヶ崎FC</v>
      </c>
      <c r="E12" s="72"/>
      <c r="F12" s="72"/>
      <c r="G12" s="72"/>
      <c r="H12" s="72" t="str">
        <f>'１次予選'!I5</f>
        <v>百石SSS</v>
      </c>
      <c r="I12" s="72"/>
      <c r="J12" s="72"/>
      <c r="K12" s="72"/>
      <c r="L12" s="72" t="str">
        <f>'１次予選'!I6</f>
        <v>フォーウィンズ</v>
      </c>
      <c r="M12" s="72"/>
      <c r="N12" s="72"/>
      <c r="O12" s="72"/>
      <c r="P12" s="72" t="str">
        <f>'１次予選'!I7</f>
        <v>ジュニオール</v>
      </c>
      <c r="Q12" s="72"/>
      <c r="R12" s="72"/>
      <c r="S12" s="72"/>
      <c r="T12" s="4" t="s">
        <v>57</v>
      </c>
      <c r="U12" s="4" t="s">
        <v>58</v>
      </c>
      <c r="V12" s="4" t="s">
        <v>59</v>
      </c>
      <c r="W12" s="4" t="s">
        <v>15</v>
      </c>
      <c r="X12" s="4" t="s">
        <v>60</v>
      </c>
      <c r="Y12" s="4" t="s">
        <v>61</v>
      </c>
      <c r="Z12" s="23" t="s">
        <v>62</v>
      </c>
      <c r="AA12" s="4" t="s">
        <v>14</v>
      </c>
      <c r="AB12" s="15"/>
      <c r="AC12" s="15"/>
    </row>
    <row r="13" spans="1:29" s="9" customFormat="1" ht="18" customHeight="1">
      <c r="A13" s="72" t="str">
        <f>D12</f>
        <v>金ヶ崎FC</v>
      </c>
      <c r="B13" s="72"/>
      <c r="C13" s="72"/>
      <c r="D13" s="93"/>
      <c r="E13" s="94"/>
      <c r="F13" s="94"/>
      <c r="G13" s="95"/>
      <c r="H13" s="17" t="s">
        <v>117</v>
      </c>
      <c r="I13" s="18">
        <f>'１次予選'!M15</f>
        <v>1</v>
      </c>
      <c r="J13" s="18" t="s">
        <v>34</v>
      </c>
      <c r="K13" s="19">
        <f>'１次予選'!P15</f>
        <v>2</v>
      </c>
      <c r="L13" s="17" t="s">
        <v>119</v>
      </c>
      <c r="M13" s="18">
        <f>'１次予選'!M23</f>
        <v>1</v>
      </c>
      <c r="N13" s="18" t="s">
        <v>34</v>
      </c>
      <c r="O13" s="19">
        <f>'１次予選'!P23</f>
        <v>1</v>
      </c>
      <c r="P13" s="17" t="s">
        <v>117</v>
      </c>
      <c r="Q13" s="18">
        <f>'１次予選'!M31</f>
        <v>0</v>
      </c>
      <c r="R13" s="18" t="s">
        <v>34</v>
      </c>
      <c r="S13" s="19">
        <f>'１次予選'!P31</f>
        <v>1</v>
      </c>
      <c r="T13" s="21">
        <f>COUNTIF(D13:P13,"○")</f>
        <v>0</v>
      </c>
      <c r="U13" s="21">
        <f>COUNTIF(D13:Q13,"△")</f>
        <v>1</v>
      </c>
      <c r="V13" s="21">
        <f>COUNTIF(D13:R13,"●")</f>
        <v>2</v>
      </c>
      <c r="W13" s="21">
        <f>COUNTIF(D13:S13,"○")*3+COUNTIF(D13:S13,"△")*1</f>
        <v>1</v>
      </c>
      <c r="X13" s="21">
        <f>E13+I13+M13+Q13</f>
        <v>2</v>
      </c>
      <c r="Y13" s="21">
        <f>G13+K13+O13+S13</f>
        <v>4</v>
      </c>
      <c r="Z13" s="24">
        <f>X13-Y13</f>
        <v>-2</v>
      </c>
      <c r="AA13" s="49">
        <v>3</v>
      </c>
      <c r="AB13" s="15"/>
      <c r="AC13" s="15"/>
    </row>
    <row r="14" spans="1:29" s="9" customFormat="1" ht="18" customHeight="1">
      <c r="A14" s="72" t="str">
        <f>H12</f>
        <v>百石SSS</v>
      </c>
      <c r="B14" s="72"/>
      <c r="C14" s="72"/>
      <c r="D14" s="17" t="s">
        <v>118</v>
      </c>
      <c r="E14" s="18">
        <f>K13</f>
        <v>2</v>
      </c>
      <c r="F14" s="18" t="s">
        <v>34</v>
      </c>
      <c r="G14" s="19">
        <f>I13</f>
        <v>1</v>
      </c>
      <c r="H14" s="93"/>
      <c r="I14" s="94"/>
      <c r="J14" s="94"/>
      <c r="K14" s="95"/>
      <c r="L14" s="17" t="s">
        <v>118</v>
      </c>
      <c r="M14" s="18">
        <f>'１次予選'!C35</f>
        <v>3</v>
      </c>
      <c r="N14" s="18" t="s">
        <v>34</v>
      </c>
      <c r="O14" s="19">
        <f>'１次予選'!F35</f>
        <v>0</v>
      </c>
      <c r="P14" s="17" t="s">
        <v>119</v>
      </c>
      <c r="Q14" s="18">
        <f>'１次予選'!C27</f>
        <v>1</v>
      </c>
      <c r="R14" s="18" t="s">
        <v>34</v>
      </c>
      <c r="S14" s="19">
        <f>'１次予選'!F27</f>
        <v>1</v>
      </c>
      <c r="T14" s="21">
        <f>COUNTIF(D14:P14,"○")</f>
        <v>2</v>
      </c>
      <c r="U14" s="21">
        <f>COUNTIF(D14:Q14,"△")</f>
        <v>1</v>
      </c>
      <c r="V14" s="21">
        <f>COUNTIF(D14:R14,"●")</f>
        <v>0</v>
      </c>
      <c r="W14" s="21">
        <f>COUNTIF(D14:S14,"○")*3+COUNTIF(D14:S14,"△")*1</f>
        <v>7</v>
      </c>
      <c r="X14" s="21">
        <f>E14+I14+M14+Q14</f>
        <v>6</v>
      </c>
      <c r="Y14" s="21">
        <f>G14+K14+O14+S14</f>
        <v>2</v>
      </c>
      <c r="Z14" s="24">
        <f>X14-Y14</f>
        <v>4</v>
      </c>
      <c r="AA14" s="49">
        <v>1</v>
      </c>
      <c r="AB14" s="15"/>
      <c r="AC14" s="15"/>
    </row>
    <row r="15" spans="1:29" s="9" customFormat="1" ht="18" customHeight="1">
      <c r="A15" s="72" t="str">
        <f>L12</f>
        <v>フォーウィンズ</v>
      </c>
      <c r="B15" s="72"/>
      <c r="C15" s="72"/>
      <c r="D15" s="17" t="s">
        <v>119</v>
      </c>
      <c r="E15" s="18">
        <f>O13</f>
        <v>1</v>
      </c>
      <c r="F15" s="18" t="s">
        <v>34</v>
      </c>
      <c r="G15" s="19">
        <f>M13</f>
        <v>1</v>
      </c>
      <c r="H15" s="17" t="s">
        <v>117</v>
      </c>
      <c r="I15" s="18">
        <f>O14</f>
        <v>0</v>
      </c>
      <c r="J15" s="18" t="s">
        <v>34</v>
      </c>
      <c r="K15" s="19">
        <f>M14</f>
        <v>3</v>
      </c>
      <c r="L15" s="93"/>
      <c r="M15" s="94"/>
      <c r="N15" s="94"/>
      <c r="O15" s="95"/>
      <c r="P15" s="17" t="s">
        <v>117</v>
      </c>
      <c r="Q15" s="18">
        <f>'１次予選'!C19</f>
        <v>0</v>
      </c>
      <c r="R15" s="18" t="s">
        <v>34</v>
      </c>
      <c r="S15" s="19">
        <f>'１次予選'!F19</f>
        <v>1</v>
      </c>
      <c r="T15" s="21">
        <f>COUNTIF(D15:P15,"○")</f>
        <v>0</v>
      </c>
      <c r="U15" s="21">
        <f>COUNTIF(D15:Q15,"△")</f>
        <v>1</v>
      </c>
      <c r="V15" s="21">
        <f>COUNTIF(D15:R15,"●")</f>
        <v>2</v>
      </c>
      <c r="W15" s="21">
        <f>COUNTIF(D15:S15,"○")*3+COUNTIF(D15:S15,"△")*1</f>
        <v>1</v>
      </c>
      <c r="X15" s="21">
        <f>E15+I15+M15+Q15</f>
        <v>1</v>
      </c>
      <c r="Y15" s="21">
        <f>G15+K15+O15+S15</f>
        <v>5</v>
      </c>
      <c r="Z15" s="24">
        <f>X15-Y15</f>
        <v>-4</v>
      </c>
      <c r="AA15" s="49">
        <v>4</v>
      </c>
      <c r="AB15" s="15"/>
      <c r="AC15" s="15"/>
    </row>
    <row r="16" spans="1:29" s="9" customFormat="1" ht="18" customHeight="1">
      <c r="A16" s="72" t="str">
        <f>P12</f>
        <v>ジュニオール</v>
      </c>
      <c r="B16" s="72"/>
      <c r="C16" s="72"/>
      <c r="D16" s="17" t="s">
        <v>118</v>
      </c>
      <c r="E16" s="18">
        <f>S13</f>
        <v>1</v>
      </c>
      <c r="F16" s="18" t="s">
        <v>34</v>
      </c>
      <c r="G16" s="19">
        <f>Q13</f>
        <v>0</v>
      </c>
      <c r="H16" s="17" t="s">
        <v>119</v>
      </c>
      <c r="I16" s="18">
        <f>S14</f>
        <v>1</v>
      </c>
      <c r="J16" s="18" t="s">
        <v>34</v>
      </c>
      <c r="K16" s="19">
        <f>Q14</f>
        <v>1</v>
      </c>
      <c r="L16" s="17" t="s">
        <v>118</v>
      </c>
      <c r="M16" s="18">
        <f>S15</f>
        <v>1</v>
      </c>
      <c r="N16" s="18" t="s">
        <v>34</v>
      </c>
      <c r="O16" s="19">
        <f>Q15</f>
        <v>0</v>
      </c>
      <c r="P16" s="93"/>
      <c r="Q16" s="94"/>
      <c r="R16" s="94"/>
      <c r="S16" s="95"/>
      <c r="T16" s="21">
        <f>COUNTIF(D16:P16,"○")</f>
        <v>2</v>
      </c>
      <c r="U16" s="21">
        <f>COUNTIF(D16:Q16,"△")</f>
        <v>1</v>
      </c>
      <c r="V16" s="21">
        <f>COUNTIF(D16:R16,"●")</f>
        <v>0</v>
      </c>
      <c r="W16" s="21">
        <f>COUNTIF(D16:S16,"○")*3+COUNTIF(D16:S16,"△")*1</f>
        <v>7</v>
      </c>
      <c r="X16" s="21">
        <f>E16+I16+M16+Q16</f>
        <v>3</v>
      </c>
      <c r="Y16" s="21">
        <f>G16+K16+O16+S16</f>
        <v>1</v>
      </c>
      <c r="Z16" s="24">
        <f>X16-Y16</f>
        <v>2</v>
      </c>
      <c r="AA16" s="49">
        <v>2</v>
      </c>
      <c r="AB16" s="15"/>
      <c r="AC16" s="15"/>
    </row>
    <row r="17" spans="1:29" s="9" customFormat="1" ht="18" customHeight="1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2">
        <f aca="true" t="shared" si="1" ref="T17:Z17">SUM(T13:T16)</f>
        <v>4</v>
      </c>
      <c r="U17" s="22">
        <f t="shared" si="1"/>
        <v>4</v>
      </c>
      <c r="V17" s="22">
        <f t="shared" si="1"/>
        <v>4</v>
      </c>
      <c r="W17" s="22">
        <f t="shared" si="1"/>
        <v>16</v>
      </c>
      <c r="X17" s="22">
        <f t="shared" si="1"/>
        <v>12</v>
      </c>
      <c r="Y17" s="22">
        <f t="shared" si="1"/>
        <v>12</v>
      </c>
      <c r="Z17" s="22">
        <f t="shared" si="1"/>
        <v>0</v>
      </c>
      <c r="AB17" s="15"/>
      <c r="AC17" s="15"/>
    </row>
    <row r="18" spans="1:29" s="9" customFormat="1" ht="18" customHeight="1">
      <c r="A18" s="97" t="s">
        <v>30</v>
      </c>
      <c r="B18" s="97"/>
      <c r="C18" s="97"/>
      <c r="D18" s="97"/>
      <c r="E18" s="97"/>
      <c r="F18" s="97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9" customFormat="1" ht="18" customHeight="1">
      <c r="A19" s="96"/>
      <c r="B19" s="96"/>
      <c r="C19" s="96"/>
      <c r="D19" s="72" t="str">
        <f>'１次予選'!N4</f>
        <v>仁井田</v>
      </c>
      <c r="E19" s="72"/>
      <c r="F19" s="72"/>
      <c r="G19" s="72"/>
      <c r="H19" s="72" t="str">
        <f>'１次予選'!N5</f>
        <v>ジェラーレ</v>
      </c>
      <c r="I19" s="72"/>
      <c r="J19" s="72"/>
      <c r="K19" s="72"/>
      <c r="L19" s="72" t="str">
        <f>'１次予選'!N6</f>
        <v>富田東</v>
      </c>
      <c r="M19" s="72"/>
      <c r="N19" s="72"/>
      <c r="O19" s="72"/>
      <c r="P19" s="72" t="str">
        <f>'１次予選'!N7</f>
        <v>あすなろFC</v>
      </c>
      <c r="Q19" s="72"/>
      <c r="R19" s="72"/>
      <c r="S19" s="72"/>
      <c r="T19" s="4" t="s">
        <v>57</v>
      </c>
      <c r="U19" s="4" t="s">
        <v>58</v>
      </c>
      <c r="V19" s="4" t="s">
        <v>59</v>
      </c>
      <c r="W19" s="4" t="s">
        <v>15</v>
      </c>
      <c r="X19" s="4" t="s">
        <v>60</v>
      </c>
      <c r="Y19" s="4" t="s">
        <v>61</v>
      </c>
      <c r="Z19" s="23" t="s">
        <v>62</v>
      </c>
      <c r="AA19" s="4" t="s">
        <v>14</v>
      </c>
      <c r="AB19" s="15"/>
      <c r="AC19" s="15"/>
    </row>
    <row r="20" spans="1:29" s="9" customFormat="1" ht="18" customHeight="1">
      <c r="A20" s="72" t="str">
        <f>D19</f>
        <v>仁井田</v>
      </c>
      <c r="B20" s="72"/>
      <c r="C20" s="72"/>
      <c r="D20" s="96"/>
      <c r="E20" s="96"/>
      <c r="F20" s="96"/>
      <c r="G20" s="96"/>
      <c r="H20" s="17" t="s">
        <v>117</v>
      </c>
      <c r="I20" s="18">
        <f>'１次予選'!H19</f>
        <v>0</v>
      </c>
      <c r="J20" s="18" t="s">
        <v>34</v>
      </c>
      <c r="K20" s="19">
        <f>'１次予選'!K19</f>
        <v>1</v>
      </c>
      <c r="L20" s="17" t="s">
        <v>117</v>
      </c>
      <c r="M20" s="18">
        <f>'１次予選'!H27</f>
        <v>1</v>
      </c>
      <c r="N20" s="18" t="s">
        <v>34</v>
      </c>
      <c r="O20" s="19">
        <f>'１次予選'!K27</f>
        <v>2</v>
      </c>
      <c r="P20" s="17" t="s">
        <v>118</v>
      </c>
      <c r="Q20" s="18">
        <f>'１次予選'!H35</f>
        <v>2</v>
      </c>
      <c r="R20" s="18" t="s">
        <v>34</v>
      </c>
      <c r="S20" s="19">
        <f>'１次予選'!K35</f>
        <v>1</v>
      </c>
      <c r="T20" s="21">
        <f>COUNTIF(D20:P20,"○")</f>
        <v>1</v>
      </c>
      <c r="U20" s="21">
        <f>COUNTIF(D20:Q20,"△")</f>
        <v>0</v>
      </c>
      <c r="V20" s="21">
        <f>COUNTIF(D20:R20,"●")</f>
        <v>2</v>
      </c>
      <c r="W20" s="21">
        <f>COUNTIF(D20:S20,"○")*3+COUNTIF(D20:S20,"△")*1</f>
        <v>3</v>
      </c>
      <c r="X20" s="21">
        <f>E20+I20+M20+Q20</f>
        <v>3</v>
      </c>
      <c r="Y20" s="21">
        <f>G20+K20+O20+S20</f>
        <v>4</v>
      </c>
      <c r="Z20" s="24">
        <f>X20-Y20</f>
        <v>-1</v>
      </c>
      <c r="AA20" s="49">
        <v>2</v>
      </c>
      <c r="AB20" s="15"/>
      <c r="AC20" s="15"/>
    </row>
    <row r="21" spans="1:29" s="9" customFormat="1" ht="18" customHeight="1">
      <c r="A21" s="72" t="str">
        <f>H19</f>
        <v>ジェラーレ</v>
      </c>
      <c r="B21" s="72"/>
      <c r="C21" s="72"/>
      <c r="D21" s="17" t="s">
        <v>118</v>
      </c>
      <c r="E21" s="18">
        <f>K20</f>
        <v>1</v>
      </c>
      <c r="F21" s="18" t="s">
        <v>34</v>
      </c>
      <c r="G21" s="19">
        <f>I20</f>
        <v>0</v>
      </c>
      <c r="H21" s="96"/>
      <c r="I21" s="96"/>
      <c r="J21" s="96"/>
      <c r="K21" s="96"/>
      <c r="L21" s="17" t="s">
        <v>118</v>
      </c>
      <c r="M21" s="18">
        <f>'１次予選'!M35</f>
        <v>5</v>
      </c>
      <c r="N21" s="18" t="s">
        <v>34</v>
      </c>
      <c r="O21" s="19">
        <f>'１次予選'!P35</f>
        <v>4</v>
      </c>
      <c r="P21" s="17" t="s">
        <v>118</v>
      </c>
      <c r="Q21" s="18">
        <f>'１次予選'!M27</f>
        <v>6</v>
      </c>
      <c r="R21" s="18" t="s">
        <v>34</v>
      </c>
      <c r="S21" s="19">
        <f>'１次予選'!P27</f>
        <v>1</v>
      </c>
      <c r="T21" s="21">
        <f>COUNTIF(D21:P21,"○")</f>
        <v>3</v>
      </c>
      <c r="U21" s="21">
        <f>COUNTIF(D21:Q21,"△")</f>
        <v>0</v>
      </c>
      <c r="V21" s="21">
        <f>COUNTIF(D21:R21,"●")</f>
        <v>0</v>
      </c>
      <c r="W21" s="21">
        <f>COUNTIF(D21:S21,"○")*3+COUNTIF(D21:S21,"△")*1</f>
        <v>9</v>
      </c>
      <c r="X21" s="21">
        <f>E21+I21+M21+Q21</f>
        <v>12</v>
      </c>
      <c r="Y21" s="21">
        <f>G21+K21+O21+S21</f>
        <v>5</v>
      </c>
      <c r="Z21" s="24">
        <f>X21-Y21</f>
        <v>7</v>
      </c>
      <c r="AA21" s="49">
        <v>1</v>
      </c>
      <c r="AB21" s="15"/>
      <c r="AC21" s="15"/>
    </row>
    <row r="22" spans="1:29" s="9" customFormat="1" ht="18" customHeight="1">
      <c r="A22" s="72" t="str">
        <f>L19</f>
        <v>富田東</v>
      </c>
      <c r="B22" s="72"/>
      <c r="C22" s="72"/>
      <c r="D22" s="17" t="s">
        <v>118</v>
      </c>
      <c r="E22" s="18">
        <f>O20</f>
        <v>2</v>
      </c>
      <c r="F22" s="18" t="s">
        <v>34</v>
      </c>
      <c r="G22" s="19">
        <f>M20</f>
        <v>1</v>
      </c>
      <c r="H22" s="17" t="s">
        <v>117</v>
      </c>
      <c r="I22" s="18">
        <f>O21</f>
        <v>4</v>
      </c>
      <c r="J22" s="18" t="s">
        <v>34</v>
      </c>
      <c r="K22" s="19">
        <f>M21</f>
        <v>5</v>
      </c>
      <c r="L22" s="96"/>
      <c r="M22" s="96"/>
      <c r="N22" s="96"/>
      <c r="O22" s="96"/>
      <c r="P22" s="17" t="s">
        <v>117</v>
      </c>
      <c r="Q22" s="18">
        <f>'１次予選'!M19</f>
        <v>1</v>
      </c>
      <c r="R22" s="18" t="s">
        <v>34</v>
      </c>
      <c r="S22" s="19">
        <f>'１次予選'!P19</f>
        <v>3</v>
      </c>
      <c r="T22" s="21">
        <f>COUNTIF(D22:P22,"○")</f>
        <v>1</v>
      </c>
      <c r="U22" s="21">
        <f>COUNTIF(D22:Q22,"△")</f>
        <v>0</v>
      </c>
      <c r="V22" s="21">
        <f>COUNTIF(D22:R22,"●")</f>
        <v>2</v>
      </c>
      <c r="W22" s="21">
        <f>COUNTIF(D22:S22,"○")*3+COUNTIF(D22:S22,"△")*1</f>
        <v>3</v>
      </c>
      <c r="X22" s="21">
        <f>E22+I22+M22+Q22</f>
        <v>7</v>
      </c>
      <c r="Y22" s="21">
        <f>G22+K22+O22+S22</f>
        <v>9</v>
      </c>
      <c r="Z22" s="24">
        <f>X22-Y22</f>
        <v>-2</v>
      </c>
      <c r="AA22" s="49">
        <v>3</v>
      </c>
      <c r="AB22" s="15"/>
      <c r="AC22" s="15"/>
    </row>
    <row r="23" spans="1:29" s="9" customFormat="1" ht="18" customHeight="1">
      <c r="A23" s="72" t="str">
        <f>P19</f>
        <v>あすなろFC</v>
      </c>
      <c r="B23" s="72"/>
      <c r="C23" s="72"/>
      <c r="D23" s="17" t="s">
        <v>117</v>
      </c>
      <c r="E23" s="18">
        <f>S20</f>
        <v>1</v>
      </c>
      <c r="F23" s="18" t="s">
        <v>34</v>
      </c>
      <c r="G23" s="19">
        <f>Q20</f>
        <v>2</v>
      </c>
      <c r="H23" s="17" t="s">
        <v>117</v>
      </c>
      <c r="I23" s="18">
        <f>S21</f>
        <v>1</v>
      </c>
      <c r="J23" s="18" t="s">
        <v>34</v>
      </c>
      <c r="K23" s="19">
        <f>Q21</f>
        <v>6</v>
      </c>
      <c r="L23" s="17" t="s">
        <v>118</v>
      </c>
      <c r="M23" s="18">
        <f>S22</f>
        <v>3</v>
      </c>
      <c r="N23" s="18" t="s">
        <v>34</v>
      </c>
      <c r="O23" s="19">
        <f>Q22</f>
        <v>1</v>
      </c>
      <c r="P23" s="96"/>
      <c r="Q23" s="96"/>
      <c r="R23" s="96"/>
      <c r="S23" s="96"/>
      <c r="T23" s="21">
        <f>COUNTIF(D23:P23,"○")</f>
        <v>1</v>
      </c>
      <c r="U23" s="21">
        <f>COUNTIF(D23:Q23,"△")</f>
        <v>0</v>
      </c>
      <c r="V23" s="21">
        <f>COUNTIF(D23:R23,"●")</f>
        <v>2</v>
      </c>
      <c r="W23" s="21">
        <f>COUNTIF(D23:S23,"○")*3+COUNTIF(D23:S23,"△")*1</f>
        <v>3</v>
      </c>
      <c r="X23" s="21">
        <f>E23+I23+M23+Q23</f>
        <v>5</v>
      </c>
      <c r="Y23" s="21">
        <f>G23+K23+O23+S23</f>
        <v>9</v>
      </c>
      <c r="Z23" s="24">
        <f>X23-Y23</f>
        <v>-4</v>
      </c>
      <c r="AA23" s="49">
        <v>4</v>
      </c>
      <c r="AB23" s="15"/>
      <c r="AC23" s="15"/>
    </row>
    <row r="24" spans="1:29" s="9" customFormat="1" ht="18" customHeight="1">
      <c r="A24" s="13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2">
        <f aca="true" t="shared" si="2" ref="T24:Z24">SUM(T20:T23)</f>
        <v>6</v>
      </c>
      <c r="U24" s="22">
        <f t="shared" si="2"/>
        <v>0</v>
      </c>
      <c r="V24" s="22">
        <f t="shared" si="2"/>
        <v>6</v>
      </c>
      <c r="W24" s="22">
        <f t="shared" si="2"/>
        <v>18</v>
      </c>
      <c r="X24" s="22">
        <f t="shared" si="2"/>
        <v>27</v>
      </c>
      <c r="Y24" s="22">
        <f t="shared" si="2"/>
        <v>27</v>
      </c>
      <c r="Z24" s="22">
        <f t="shared" si="2"/>
        <v>0</v>
      </c>
      <c r="AB24" s="15"/>
      <c r="AC24" s="15"/>
    </row>
    <row r="25" spans="1:29" s="9" customFormat="1" ht="18" customHeight="1">
      <c r="A25" s="97" t="s">
        <v>31</v>
      </c>
      <c r="B25" s="97"/>
      <c r="C25" s="97"/>
      <c r="D25" s="97"/>
      <c r="E25" s="97"/>
      <c r="F25" s="9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9" customFormat="1" ht="18" customHeight="1">
      <c r="A26" s="96"/>
      <c r="B26" s="96"/>
      <c r="C26" s="96"/>
      <c r="D26" s="72" t="str">
        <f>'１次予選'!S4</f>
        <v>ベガルタ仙台</v>
      </c>
      <c r="E26" s="72"/>
      <c r="F26" s="72"/>
      <c r="G26" s="72"/>
      <c r="H26" s="72" t="str">
        <f>'１次予選'!S5</f>
        <v>フォルトナ</v>
      </c>
      <c r="I26" s="72"/>
      <c r="J26" s="72"/>
      <c r="K26" s="72"/>
      <c r="L26" s="72" t="str">
        <f>'１次予選'!S6</f>
        <v>スポルティフ</v>
      </c>
      <c r="M26" s="72"/>
      <c r="N26" s="72"/>
      <c r="O26" s="72"/>
      <c r="P26" s="72" t="str">
        <f>'１次予選'!S7</f>
        <v>グルージャ</v>
      </c>
      <c r="Q26" s="72"/>
      <c r="R26" s="72"/>
      <c r="S26" s="72"/>
      <c r="T26" s="4" t="s">
        <v>57</v>
      </c>
      <c r="U26" s="4" t="s">
        <v>58</v>
      </c>
      <c r="V26" s="4" t="s">
        <v>59</v>
      </c>
      <c r="W26" s="4" t="s">
        <v>15</v>
      </c>
      <c r="X26" s="4" t="s">
        <v>60</v>
      </c>
      <c r="Y26" s="4" t="s">
        <v>61</v>
      </c>
      <c r="Z26" s="23" t="s">
        <v>62</v>
      </c>
      <c r="AA26" s="4" t="s">
        <v>14</v>
      </c>
      <c r="AB26" s="15"/>
      <c r="AC26" s="15"/>
    </row>
    <row r="27" spans="1:29" s="9" customFormat="1" ht="18" customHeight="1">
      <c r="A27" s="72" t="str">
        <f>D26</f>
        <v>ベガルタ仙台</v>
      </c>
      <c r="B27" s="72"/>
      <c r="C27" s="72"/>
      <c r="D27" s="96"/>
      <c r="E27" s="96"/>
      <c r="F27" s="96"/>
      <c r="G27" s="96"/>
      <c r="H27" s="17" t="s">
        <v>118</v>
      </c>
      <c r="I27" s="18">
        <f>'１次予選'!R15</f>
        <v>2</v>
      </c>
      <c r="J27" s="18" t="s">
        <v>34</v>
      </c>
      <c r="K27" s="19">
        <f>'１次予選'!U15</f>
        <v>0</v>
      </c>
      <c r="L27" s="17" t="s">
        <v>118</v>
      </c>
      <c r="M27" s="18">
        <f>'１次予選'!R23</f>
        <v>5</v>
      </c>
      <c r="N27" s="18" t="s">
        <v>34</v>
      </c>
      <c r="O27" s="19">
        <f>'１次予選'!U23</f>
        <v>0</v>
      </c>
      <c r="P27" s="17" t="s">
        <v>118</v>
      </c>
      <c r="Q27" s="18">
        <f>'１次予選'!R31</f>
        <v>6</v>
      </c>
      <c r="R27" s="18" t="s">
        <v>34</v>
      </c>
      <c r="S27" s="19">
        <f>'１次予選'!U31</f>
        <v>0</v>
      </c>
      <c r="T27" s="21">
        <f>COUNTIF(D27:P27,"○")</f>
        <v>3</v>
      </c>
      <c r="U27" s="21">
        <f>COUNTIF(D27:Q27,"△")</f>
        <v>0</v>
      </c>
      <c r="V27" s="21">
        <f>COUNTIF(D27:R27,"●")</f>
        <v>0</v>
      </c>
      <c r="W27" s="21">
        <f>COUNTIF(D27:S27,"○")*3+COUNTIF(D27:S27,"△")*1</f>
        <v>9</v>
      </c>
      <c r="X27" s="21">
        <f>E27+I27+M27+Q27</f>
        <v>13</v>
      </c>
      <c r="Y27" s="21">
        <f>G27+K27+O27+S27</f>
        <v>0</v>
      </c>
      <c r="Z27" s="24">
        <f>X27-Y27</f>
        <v>13</v>
      </c>
      <c r="AA27" s="49">
        <v>1</v>
      </c>
      <c r="AB27" s="15"/>
      <c r="AC27" s="15"/>
    </row>
    <row r="28" spans="1:29" s="9" customFormat="1" ht="18" customHeight="1">
      <c r="A28" s="72" t="str">
        <f>H26</f>
        <v>フォルトナ</v>
      </c>
      <c r="B28" s="72"/>
      <c r="C28" s="72"/>
      <c r="D28" s="17" t="s">
        <v>117</v>
      </c>
      <c r="E28" s="18">
        <f>K27</f>
        <v>0</v>
      </c>
      <c r="F28" s="18" t="s">
        <v>34</v>
      </c>
      <c r="G28" s="19">
        <f>I27</f>
        <v>2</v>
      </c>
      <c r="H28" s="96"/>
      <c r="I28" s="96"/>
      <c r="J28" s="96"/>
      <c r="K28" s="96"/>
      <c r="L28" s="17" t="s">
        <v>118</v>
      </c>
      <c r="M28" s="18">
        <f>'１次予選'!R35</f>
        <v>2</v>
      </c>
      <c r="N28" s="18" t="s">
        <v>34</v>
      </c>
      <c r="O28" s="19">
        <f>'１次予選'!U35</f>
        <v>1</v>
      </c>
      <c r="P28" s="17" t="s">
        <v>117</v>
      </c>
      <c r="Q28" s="18">
        <f>'１次予選'!R27</f>
        <v>0</v>
      </c>
      <c r="R28" s="18" t="s">
        <v>34</v>
      </c>
      <c r="S28" s="19">
        <f>'１次予選'!U27</f>
        <v>1</v>
      </c>
      <c r="T28" s="21">
        <f>COUNTIF(D28:P28,"○")</f>
        <v>1</v>
      </c>
      <c r="U28" s="21">
        <f>COUNTIF(D28:Q28,"△")</f>
        <v>0</v>
      </c>
      <c r="V28" s="21">
        <f>COUNTIF(D28:R28,"●")</f>
        <v>2</v>
      </c>
      <c r="W28" s="21">
        <f>COUNTIF(D28:S28,"○")*3+COUNTIF(D28:S28,"△")*1</f>
        <v>3</v>
      </c>
      <c r="X28" s="21">
        <f>E28+I28+M28+Q28</f>
        <v>2</v>
      </c>
      <c r="Y28" s="21">
        <f>G28+K28+O28+S28</f>
        <v>4</v>
      </c>
      <c r="Z28" s="24">
        <f>X28-Y28</f>
        <v>-2</v>
      </c>
      <c r="AA28" s="49">
        <v>2</v>
      </c>
      <c r="AB28" s="15"/>
      <c r="AC28" s="15"/>
    </row>
    <row r="29" spans="1:29" s="9" customFormat="1" ht="18" customHeight="1">
      <c r="A29" s="72" t="str">
        <f>L26</f>
        <v>スポルティフ</v>
      </c>
      <c r="B29" s="72"/>
      <c r="C29" s="72"/>
      <c r="D29" s="17" t="s">
        <v>117</v>
      </c>
      <c r="E29" s="18">
        <f>O27</f>
        <v>0</v>
      </c>
      <c r="F29" s="18" t="s">
        <v>34</v>
      </c>
      <c r="G29" s="19">
        <f>M27</f>
        <v>5</v>
      </c>
      <c r="H29" s="17" t="s">
        <v>117</v>
      </c>
      <c r="I29" s="18">
        <f>O28</f>
        <v>1</v>
      </c>
      <c r="J29" s="18" t="s">
        <v>34</v>
      </c>
      <c r="K29" s="19">
        <f>M28</f>
        <v>2</v>
      </c>
      <c r="L29" s="96"/>
      <c r="M29" s="96"/>
      <c r="N29" s="96"/>
      <c r="O29" s="96"/>
      <c r="P29" s="17" t="s">
        <v>118</v>
      </c>
      <c r="Q29" s="18">
        <f>'１次予選'!R19</f>
        <v>3</v>
      </c>
      <c r="R29" s="18" t="s">
        <v>34</v>
      </c>
      <c r="S29" s="19">
        <f>'１次予選'!U19</f>
        <v>0</v>
      </c>
      <c r="T29" s="21">
        <f>COUNTIF(D29:P29,"○")</f>
        <v>1</v>
      </c>
      <c r="U29" s="21">
        <f>COUNTIF(D29:Q29,"△")</f>
        <v>0</v>
      </c>
      <c r="V29" s="21">
        <f>COUNTIF(D29:R29,"●")</f>
        <v>2</v>
      </c>
      <c r="W29" s="21">
        <f>COUNTIF(D29:S29,"○")*3+COUNTIF(D29:S29,"△")*1</f>
        <v>3</v>
      </c>
      <c r="X29" s="21">
        <f>E29+I29+M29+Q29</f>
        <v>4</v>
      </c>
      <c r="Y29" s="21">
        <f>G29+K29+O29+S29</f>
        <v>7</v>
      </c>
      <c r="Z29" s="24">
        <f>X29-Y29</f>
        <v>-3</v>
      </c>
      <c r="AA29" s="49">
        <v>3</v>
      </c>
      <c r="AB29" s="15"/>
      <c r="AC29" s="15"/>
    </row>
    <row r="30" spans="1:29" s="9" customFormat="1" ht="18" customHeight="1">
      <c r="A30" s="72" t="str">
        <f>P26</f>
        <v>グルージャ</v>
      </c>
      <c r="B30" s="72"/>
      <c r="C30" s="72"/>
      <c r="D30" s="17" t="s">
        <v>117</v>
      </c>
      <c r="E30" s="18">
        <f>S27</f>
        <v>0</v>
      </c>
      <c r="F30" s="18" t="s">
        <v>34</v>
      </c>
      <c r="G30" s="19">
        <f>Q27</f>
        <v>6</v>
      </c>
      <c r="H30" s="17" t="s">
        <v>118</v>
      </c>
      <c r="I30" s="18">
        <f>S28</f>
        <v>1</v>
      </c>
      <c r="J30" s="18" t="s">
        <v>34</v>
      </c>
      <c r="K30" s="19">
        <f>Q28</f>
        <v>0</v>
      </c>
      <c r="L30" s="17" t="s">
        <v>117</v>
      </c>
      <c r="M30" s="18">
        <f>S29</f>
        <v>0</v>
      </c>
      <c r="N30" s="18" t="s">
        <v>34</v>
      </c>
      <c r="O30" s="19">
        <f>Q29</f>
        <v>3</v>
      </c>
      <c r="P30" s="96"/>
      <c r="Q30" s="96"/>
      <c r="R30" s="96"/>
      <c r="S30" s="96"/>
      <c r="T30" s="21">
        <f>COUNTIF(D30:P30,"○")</f>
        <v>1</v>
      </c>
      <c r="U30" s="21">
        <f>COUNTIF(D30:Q30,"△")</f>
        <v>0</v>
      </c>
      <c r="V30" s="21">
        <f>COUNTIF(D30:R30,"●")</f>
        <v>2</v>
      </c>
      <c r="W30" s="21">
        <f>COUNTIF(D30:S30,"○")*3+COUNTIF(D30:S30,"△")*1</f>
        <v>3</v>
      </c>
      <c r="X30" s="21">
        <f>E30+I30+M30+Q30</f>
        <v>1</v>
      </c>
      <c r="Y30" s="21">
        <f>G30+K30+O30+S30</f>
        <v>9</v>
      </c>
      <c r="Z30" s="24">
        <f>X30-Y30</f>
        <v>-8</v>
      </c>
      <c r="AA30" s="49">
        <v>4</v>
      </c>
      <c r="AB30" s="15"/>
      <c r="AC30" s="15"/>
    </row>
    <row r="31" spans="1:29" s="9" customFormat="1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22">
        <f aca="true" t="shared" si="3" ref="T31:Z31">SUM(T27:T30)</f>
        <v>6</v>
      </c>
      <c r="U31" s="22">
        <f t="shared" si="3"/>
        <v>0</v>
      </c>
      <c r="V31" s="22">
        <f t="shared" si="3"/>
        <v>6</v>
      </c>
      <c r="W31" s="22">
        <f t="shared" si="3"/>
        <v>18</v>
      </c>
      <c r="X31" s="22">
        <f t="shared" si="3"/>
        <v>20</v>
      </c>
      <c r="Y31" s="22">
        <f t="shared" si="3"/>
        <v>20</v>
      </c>
      <c r="Z31" s="22">
        <f t="shared" si="3"/>
        <v>0</v>
      </c>
      <c r="AB31" s="15"/>
      <c r="AC31" s="15"/>
    </row>
  </sheetData>
  <sheetProtection/>
  <mergeCells count="58">
    <mergeCell ref="V3:AA3"/>
    <mergeCell ref="A1:AA2"/>
    <mergeCell ref="A25:F25"/>
    <mergeCell ref="A27:C27"/>
    <mergeCell ref="P26:S26"/>
    <mergeCell ref="D27:G27"/>
    <mergeCell ref="A26:C26"/>
    <mergeCell ref="D26:G26"/>
    <mergeCell ref="H26:K26"/>
    <mergeCell ref="L26:O26"/>
    <mergeCell ref="A30:C30"/>
    <mergeCell ref="P30:S30"/>
    <mergeCell ref="A28:C28"/>
    <mergeCell ref="H28:K28"/>
    <mergeCell ref="A29:C29"/>
    <mergeCell ref="L29:O29"/>
    <mergeCell ref="A20:C20"/>
    <mergeCell ref="D20:G20"/>
    <mergeCell ref="A21:C21"/>
    <mergeCell ref="H21:K21"/>
    <mergeCell ref="P23:S23"/>
    <mergeCell ref="A22:C22"/>
    <mergeCell ref="L22:O22"/>
    <mergeCell ref="A23:C23"/>
    <mergeCell ref="A18:F18"/>
    <mergeCell ref="P19:S19"/>
    <mergeCell ref="A19:C19"/>
    <mergeCell ref="D19:G19"/>
    <mergeCell ref="H19:K19"/>
    <mergeCell ref="L19:O19"/>
    <mergeCell ref="A4:F4"/>
    <mergeCell ref="L12:O12"/>
    <mergeCell ref="P12:S12"/>
    <mergeCell ref="H12:K12"/>
    <mergeCell ref="A12:C12"/>
    <mergeCell ref="D12:G12"/>
    <mergeCell ref="A6:C6"/>
    <mergeCell ref="D6:G6"/>
    <mergeCell ref="P5:S5"/>
    <mergeCell ref="P9:S9"/>
    <mergeCell ref="A15:C15"/>
    <mergeCell ref="L15:O15"/>
    <mergeCell ref="A16:C16"/>
    <mergeCell ref="P16:S16"/>
    <mergeCell ref="A14:C14"/>
    <mergeCell ref="H14:K14"/>
    <mergeCell ref="A8:C8"/>
    <mergeCell ref="A11:F11"/>
    <mergeCell ref="L5:O5"/>
    <mergeCell ref="A13:C13"/>
    <mergeCell ref="D13:G13"/>
    <mergeCell ref="L8:O8"/>
    <mergeCell ref="H7:K7"/>
    <mergeCell ref="A9:C9"/>
    <mergeCell ref="A7:C7"/>
    <mergeCell ref="A5:C5"/>
    <mergeCell ref="D5:G5"/>
    <mergeCell ref="H5:K5"/>
  </mergeCells>
  <printOptions horizontalCentered="1"/>
  <pageMargins left="0.6299212598425197" right="0.5905511811023623" top="0.6692913385826772" bottom="0.42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5" width="3.75390625" style="28" customWidth="1"/>
    <col min="26" max="47" width="3.00390625" style="28" customWidth="1"/>
    <col min="48" max="72" width="1.75390625" style="28" customWidth="1"/>
    <col min="73" max="88" width="2.00390625" style="28" customWidth="1"/>
    <col min="89" max="16384" width="9.00390625" style="28" customWidth="1"/>
  </cols>
  <sheetData>
    <row r="1" spans="3:48" ht="20.25" customHeight="1">
      <c r="C1" s="115" t="s">
        <v>80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27"/>
    </row>
    <row r="2" spans="3:48" ht="14.25" customHeight="1">
      <c r="C2" s="116">
        <v>41623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29"/>
    </row>
    <row r="3" spans="3:48" ht="12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29"/>
    </row>
    <row r="4" spans="3:48" ht="17.25" customHeight="1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R4" s="118" t="s">
        <v>73</v>
      </c>
      <c r="S4" s="118"/>
      <c r="T4" s="120" t="s">
        <v>149</v>
      </c>
      <c r="U4" s="120"/>
      <c r="V4" s="120"/>
      <c r="W4" s="120"/>
      <c r="X4" s="120"/>
      <c r="Y4" s="120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29"/>
    </row>
    <row r="5" spans="8:48" ht="17.25" customHeight="1">
      <c r="H5" s="45"/>
      <c r="I5" s="45"/>
      <c r="J5" s="45"/>
      <c r="K5" s="33"/>
      <c r="L5" s="33"/>
      <c r="M5" s="33"/>
      <c r="N5" s="33"/>
      <c r="R5" s="117" t="s">
        <v>75</v>
      </c>
      <c r="S5" s="117"/>
      <c r="T5" s="120" t="s">
        <v>150</v>
      </c>
      <c r="U5" s="120"/>
      <c r="V5" s="120"/>
      <c r="W5" s="120"/>
      <c r="X5" s="120"/>
      <c r="Y5" s="120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29"/>
    </row>
    <row r="6" spans="8:48" ht="17.25" customHeight="1">
      <c r="H6" s="45"/>
      <c r="I6" s="45"/>
      <c r="J6" s="45"/>
      <c r="K6" s="33"/>
      <c r="L6" s="33"/>
      <c r="M6" s="33"/>
      <c r="N6" s="33"/>
      <c r="R6" s="117" t="s">
        <v>76</v>
      </c>
      <c r="S6" s="117"/>
      <c r="T6" s="120" t="s">
        <v>37</v>
      </c>
      <c r="U6" s="120"/>
      <c r="V6" s="120"/>
      <c r="W6" s="120"/>
      <c r="X6" s="120"/>
      <c r="Y6" s="120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29"/>
    </row>
    <row r="7" spans="7:48" ht="17.25" customHeight="1" thickBot="1">
      <c r="G7" s="46"/>
      <c r="H7" s="41"/>
      <c r="I7" s="41"/>
      <c r="J7" s="41"/>
      <c r="K7" s="41"/>
      <c r="L7" s="41"/>
      <c r="M7" s="33"/>
      <c r="N7" s="33"/>
      <c r="R7" s="117" t="s">
        <v>77</v>
      </c>
      <c r="S7" s="117"/>
      <c r="T7" s="120" t="s">
        <v>151</v>
      </c>
      <c r="U7" s="120"/>
      <c r="V7" s="120"/>
      <c r="W7" s="120"/>
      <c r="X7" s="120"/>
      <c r="Y7" s="120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29"/>
    </row>
    <row r="8" spans="2:48" ht="15" customHeight="1" thickTop="1">
      <c r="B8" s="105" t="s">
        <v>74</v>
      </c>
      <c r="C8" s="106"/>
      <c r="D8" s="106"/>
      <c r="E8" s="106"/>
      <c r="F8" s="107"/>
      <c r="G8" s="46"/>
      <c r="H8" s="33"/>
      <c r="I8" s="33"/>
      <c r="J8" s="33"/>
      <c r="K8" s="33"/>
      <c r="L8" s="33"/>
      <c r="M8" s="33"/>
      <c r="N8" s="33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29"/>
    </row>
    <row r="9" spans="2:48" ht="15" customHeight="1" thickBot="1">
      <c r="B9" s="108"/>
      <c r="C9" s="109"/>
      <c r="D9" s="109"/>
      <c r="E9" s="109"/>
      <c r="F9" s="110"/>
      <c r="G9" s="41"/>
      <c r="H9" s="41"/>
      <c r="I9" s="33"/>
      <c r="J9" s="33"/>
      <c r="K9" s="33"/>
      <c r="L9" s="102" t="s">
        <v>148</v>
      </c>
      <c r="M9" s="103"/>
      <c r="N9" s="103"/>
      <c r="O9" s="104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29"/>
    </row>
    <row r="10" spans="2:48" ht="15" customHeight="1" thickTop="1">
      <c r="B10" s="119" t="s">
        <v>115</v>
      </c>
      <c r="C10" s="119"/>
      <c r="D10" s="119"/>
      <c r="E10" s="119"/>
      <c r="F10" s="119"/>
      <c r="G10" s="33"/>
      <c r="H10" s="33"/>
      <c r="I10" s="33"/>
      <c r="J10" s="33"/>
      <c r="K10" s="33"/>
      <c r="L10" s="33"/>
      <c r="M10" s="57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29"/>
    </row>
    <row r="11" spans="3:48" ht="15" customHeight="1" thickBot="1">
      <c r="C11" s="33"/>
      <c r="D11" s="33"/>
      <c r="E11" s="33"/>
      <c r="F11" s="33"/>
      <c r="G11" s="33">
        <v>4</v>
      </c>
      <c r="H11" s="54"/>
      <c r="I11" s="54"/>
      <c r="J11" s="54"/>
      <c r="K11" s="54"/>
      <c r="L11" s="54"/>
      <c r="M11" s="68"/>
      <c r="T11" s="39">
        <v>0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29"/>
    </row>
    <row r="12" spans="5:48" ht="15" customHeight="1">
      <c r="E12" s="33"/>
      <c r="F12" s="33"/>
      <c r="G12" s="57"/>
      <c r="H12" s="33"/>
      <c r="I12" s="33"/>
      <c r="J12" s="33"/>
      <c r="K12" s="33"/>
      <c r="L12" s="111" t="s">
        <v>101</v>
      </c>
      <c r="M12" s="111"/>
      <c r="N12" s="114"/>
      <c r="O12" s="114"/>
      <c r="P12" s="34"/>
      <c r="Q12" s="34"/>
      <c r="R12" s="34"/>
      <c r="S12" s="34"/>
      <c r="T12" s="50"/>
      <c r="U12" s="33"/>
      <c r="V12" s="33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29"/>
    </row>
    <row r="13" spans="4:48" ht="15" customHeight="1" thickBot="1">
      <c r="D13" s="28">
        <v>3</v>
      </c>
      <c r="E13" s="54"/>
      <c r="F13" s="54"/>
      <c r="G13" s="68"/>
      <c r="H13" s="30"/>
      <c r="I13" s="30"/>
      <c r="J13" s="30"/>
      <c r="K13" s="56">
        <v>0</v>
      </c>
      <c r="L13" s="33"/>
      <c r="M13" s="33"/>
      <c r="N13" s="33"/>
      <c r="O13" s="33"/>
      <c r="P13" s="33">
        <v>0</v>
      </c>
      <c r="Q13" s="30"/>
      <c r="R13" s="30">
        <v>1</v>
      </c>
      <c r="S13" s="60" t="s">
        <v>128</v>
      </c>
      <c r="T13" s="53" t="s">
        <v>129</v>
      </c>
      <c r="U13" s="55">
        <v>3</v>
      </c>
      <c r="V13" s="54"/>
      <c r="W13" s="39">
        <v>0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29"/>
    </row>
    <row r="14" spans="4:48" ht="15" customHeight="1">
      <c r="D14" s="57"/>
      <c r="E14" s="33"/>
      <c r="F14" s="111" t="s">
        <v>102</v>
      </c>
      <c r="G14" s="111"/>
      <c r="H14" s="111"/>
      <c r="I14" s="111"/>
      <c r="J14" s="33"/>
      <c r="K14" s="35"/>
      <c r="L14" s="33"/>
      <c r="M14" s="33"/>
      <c r="N14" s="33"/>
      <c r="O14" s="33"/>
      <c r="P14" s="36"/>
      <c r="Q14" s="33"/>
      <c r="R14" s="111" t="s">
        <v>100</v>
      </c>
      <c r="S14" s="111"/>
      <c r="T14" s="111"/>
      <c r="U14" s="111"/>
      <c r="V14" s="36"/>
      <c r="W14" s="50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29"/>
    </row>
    <row r="15" spans="4:48" ht="15" customHeight="1">
      <c r="D15" s="66"/>
      <c r="E15" s="33"/>
      <c r="F15" s="33"/>
      <c r="G15" s="33"/>
      <c r="H15" s="33"/>
      <c r="I15" s="33"/>
      <c r="J15" s="33"/>
      <c r="K15" s="38"/>
      <c r="L15" s="33"/>
      <c r="M15" s="33"/>
      <c r="N15" s="33"/>
      <c r="O15" s="33"/>
      <c r="P15" s="31"/>
      <c r="Q15" s="33"/>
      <c r="R15" s="33"/>
      <c r="S15" s="33"/>
      <c r="T15" s="33"/>
      <c r="U15" s="33"/>
      <c r="V15" s="36"/>
      <c r="W15" s="5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29"/>
    </row>
    <row r="16" spans="3:48" ht="15" customHeight="1">
      <c r="C16" s="74" t="s">
        <v>106</v>
      </c>
      <c r="D16" s="75"/>
      <c r="E16" s="75"/>
      <c r="F16" s="76"/>
      <c r="G16" s="40"/>
      <c r="H16" s="40"/>
      <c r="I16" s="74" t="s">
        <v>37</v>
      </c>
      <c r="J16" s="75"/>
      <c r="K16" s="75"/>
      <c r="L16" s="76"/>
      <c r="M16" s="40"/>
      <c r="N16" s="40"/>
      <c r="O16" s="74" t="s">
        <v>127</v>
      </c>
      <c r="P16" s="75"/>
      <c r="Q16" s="75"/>
      <c r="R16" s="76"/>
      <c r="S16" s="40"/>
      <c r="T16" s="40"/>
      <c r="U16" s="74" t="s">
        <v>85</v>
      </c>
      <c r="V16" s="75"/>
      <c r="W16" s="75"/>
      <c r="X16" s="76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29"/>
    </row>
    <row r="17" spans="7:48" ht="15" customHeight="1">
      <c r="G17" s="33"/>
      <c r="H17" s="5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6"/>
      <c r="T17" s="33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29"/>
    </row>
    <row r="18" spans="7:48" ht="15" customHeight="1" thickBot="1">
      <c r="G18" s="33"/>
      <c r="H18" s="53"/>
      <c r="I18" s="33"/>
      <c r="J18" s="33"/>
      <c r="K18" s="33"/>
      <c r="L18" s="111" t="s">
        <v>147</v>
      </c>
      <c r="M18" s="111"/>
      <c r="N18" s="112"/>
      <c r="O18" s="112"/>
      <c r="P18" s="30"/>
      <c r="Q18" s="30"/>
      <c r="R18" s="30"/>
      <c r="S18" s="31"/>
      <c r="T18" s="33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29"/>
    </row>
    <row r="19" spans="7:48" ht="15" customHeight="1">
      <c r="G19" s="28">
        <v>2</v>
      </c>
      <c r="H19" s="58"/>
      <c r="I19" s="58"/>
      <c r="J19" s="58"/>
      <c r="K19" s="58"/>
      <c r="L19" s="58">
        <v>3</v>
      </c>
      <c r="M19" s="67" t="s">
        <v>142</v>
      </c>
      <c r="N19" s="50" t="s">
        <v>143</v>
      </c>
      <c r="O19" s="56">
        <v>1</v>
      </c>
      <c r="P19" s="33"/>
      <c r="Q19" s="33"/>
      <c r="R19" s="33"/>
      <c r="S19" s="33"/>
      <c r="T19" s="39">
        <v>2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29"/>
    </row>
    <row r="20" spans="7:25" ht="15" customHeight="1" thickBot="1">
      <c r="G20" s="46"/>
      <c r="H20" s="45"/>
      <c r="I20" s="41"/>
      <c r="J20" s="41"/>
      <c r="K20" s="41"/>
      <c r="L20" s="4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14"/>
      <c r="Y20" s="14"/>
    </row>
    <row r="21" spans="2:25" ht="15" customHeight="1" thickTop="1">
      <c r="B21" s="105" t="s">
        <v>79</v>
      </c>
      <c r="C21" s="106"/>
      <c r="D21" s="106"/>
      <c r="E21" s="106"/>
      <c r="F21" s="107"/>
      <c r="G21" s="46"/>
      <c r="H21" s="4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7"/>
      <c r="Y21" s="37"/>
    </row>
    <row r="22" spans="2:25" ht="15" customHeight="1" thickBot="1">
      <c r="B22" s="108"/>
      <c r="C22" s="109"/>
      <c r="D22" s="109"/>
      <c r="E22" s="109"/>
      <c r="F22" s="110"/>
      <c r="G22" s="41"/>
      <c r="H22" s="41"/>
      <c r="L22" s="102" t="s">
        <v>146</v>
      </c>
      <c r="M22" s="103"/>
      <c r="N22" s="103"/>
      <c r="O22" s="104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2:25" ht="15" customHeight="1" thickTop="1">
      <c r="B23" s="119" t="s">
        <v>116</v>
      </c>
      <c r="C23" s="119"/>
      <c r="D23" s="119"/>
      <c r="E23" s="119"/>
      <c r="F23" s="119"/>
      <c r="I23" s="41"/>
      <c r="J23" s="41"/>
      <c r="K23" s="41"/>
      <c r="L23" s="41"/>
      <c r="N23" s="50"/>
      <c r="O23" s="33"/>
      <c r="P23" s="33"/>
      <c r="Q23" s="33"/>
      <c r="R23" s="33"/>
      <c r="S23" s="33"/>
      <c r="T23" s="33"/>
      <c r="U23" s="33"/>
      <c r="V23" s="33"/>
      <c r="W23" s="33"/>
      <c r="X23" s="14"/>
      <c r="Y23" s="14"/>
    </row>
    <row r="24" spans="7:25" ht="15" customHeight="1" thickBot="1">
      <c r="G24" s="28">
        <v>0</v>
      </c>
      <c r="N24" s="53"/>
      <c r="O24" s="54"/>
      <c r="P24" s="54"/>
      <c r="Q24" s="54"/>
      <c r="R24" s="54"/>
      <c r="S24" s="54"/>
      <c r="T24" s="56">
        <v>1</v>
      </c>
      <c r="U24" s="33"/>
      <c r="V24" s="33"/>
      <c r="W24" s="33"/>
      <c r="X24" s="33"/>
      <c r="Y24" s="33"/>
    </row>
    <row r="25" spans="5:22" ht="15" customHeight="1">
      <c r="E25" s="33"/>
      <c r="F25" s="33"/>
      <c r="G25" s="36"/>
      <c r="H25" s="52"/>
      <c r="I25" s="34"/>
      <c r="J25" s="34"/>
      <c r="K25" s="34"/>
      <c r="L25" s="114" t="s">
        <v>144</v>
      </c>
      <c r="M25" s="114"/>
      <c r="N25" s="111"/>
      <c r="O25" s="111"/>
      <c r="P25" s="33"/>
      <c r="Q25" s="34"/>
      <c r="R25" s="34"/>
      <c r="S25" s="34"/>
      <c r="T25" s="50"/>
      <c r="U25" s="33"/>
      <c r="V25" s="33"/>
    </row>
    <row r="26" spans="4:23" ht="15" customHeight="1" thickBot="1">
      <c r="D26" s="28">
        <v>0</v>
      </c>
      <c r="E26" s="30"/>
      <c r="F26" s="30"/>
      <c r="G26" s="31"/>
      <c r="H26" s="53"/>
      <c r="I26" s="54"/>
      <c r="J26" s="54"/>
      <c r="K26" s="56">
        <v>2</v>
      </c>
      <c r="L26" s="33"/>
      <c r="M26" s="33"/>
      <c r="N26" s="33"/>
      <c r="O26" s="33"/>
      <c r="P26" s="33">
        <v>1</v>
      </c>
      <c r="Q26" s="30"/>
      <c r="R26" s="30"/>
      <c r="S26" s="30"/>
      <c r="T26" s="53"/>
      <c r="U26" s="54"/>
      <c r="V26" s="54"/>
      <c r="W26" s="39">
        <v>2</v>
      </c>
    </row>
    <row r="27" spans="4:23" ht="15" customHeight="1">
      <c r="D27" s="36"/>
      <c r="E27" s="33"/>
      <c r="F27" s="111" t="s">
        <v>141</v>
      </c>
      <c r="G27" s="111"/>
      <c r="H27" s="111"/>
      <c r="I27" s="111"/>
      <c r="J27" s="36"/>
      <c r="K27" s="50"/>
      <c r="O27" s="33"/>
      <c r="P27" s="33"/>
      <c r="Q27" s="32"/>
      <c r="R27" s="111" t="s">
        <v>140</v>
      </c>
      <c r="S27" s="111"/>
      <c r="T27" s="111"/>
      <c r="U27" s="111"/>
      <c r="V27" s="36"/>
      <c r="W27" s="50"/>
    </row>
    <row r="28" spans="4:23" ht="15" customHeight="1">
      <c r="D28" s="31"/>
      <c r="E28" s="33"/>
      <c r="F28" s="33"/>
      <c r="G28" s="33"/>
      <c r="H28" s="33"/>
      <c r="I28" s="33"/>
      <c r="J28" s="36"/>
      <c r="K28" s="51"/>
      <c r="O28" s="30"/>
      <c r="P28" s="30"/>
      <c r="Q28" s="38"/>
      <c r="R28" s="33"/>
      <c r="S28" s="33"/>
      <c r="T28" s="33"/>
      <c r="U28" s="33"/>
      <c r="V28" s="36"/>
      <c r="W28" s="51"/>
    </row>
    <row r="29" spans="3:25" ht="15" customHeight="1">
      <c r="C29" s="74" t="s">
        <v>125</v>
      </c>
      <c r="D29" s="75"/>
      <c r="E29" s="75"/>
      <c r="F29" s="76"/>
      <c r="G29" s="40"/>
      <c r="H29" s="40"/>
      <c r="I29" s="74" t="s">
        <v>86</v>
      </c>
      <c r="J29" s="75"/>
      <c r="K29" s="75"/>
      <c r="L29" s="76"/>
      <c r="M29" s="40"/>
      <c r="N29" s="40"/>
      <c r="O29" s="74" t="s">
        <v>123</v>
      </c>
      <c r="P29" s="75"/>
      <c r="Q29" s="75"/>
      <c r="R29" s="76"/>
      <c r="S29" s="40"/>
      <c r="T29" s="40"/>
      <c r="U29" s="74" t="s">
        <v>124</v>
      </c>
      <c r="V29" s="75"/>
      <c r="W29" s="75"/>
      <c r="X29" s="76"/>
      <c r="Y29" s="40"/>
    </row>
    <row r="30" spans="8:20" ht="15" customHeight="1">
      <c r="H30" s="35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50"/>
    </row>
    <row r="31" spans="8:20" ht="15" customHeight="1" thickBot="1">
      <c r="H31" s="38"/>
      <c r="I31" s="30"/>
      <c r="J31" s="30"/>
      <c r="K31" s="30"/>
      <c r="L31" s="112" t="s">
        <v>138</v>
      </c>
      <c r="M31" s="112"/>
      <c r="N31" s="112"/>
      <c r="O31" s="112"/>
      <c r="P31" s="33"/>
      <c r="Q31" s="33"/>
      <c r="R31" s="33"/>
      <c r="S31" s="33"/>
      <c r="T31" s="50"/>
    </row>
    <row r="32" spans="7:20" ht="15" customHeight="1">
      <c r="G32" s="28">
        <v>2</v>
      </c>
      <c r="H32" s="33"/>
      <c r="I32" s="33"/>
      <c r="J32" s="33"/>
      <c r="K32" s="33"/>
      <c r="L32" s="28">
        <v>2</v>
      </c>
      <c r="M32" s="64" t="s">
        <v>142</v>
      </c>
      <c r="N32" s="61" t="s">
        <v>143</v>
      </c>
      <c r="O32" s="65">
        <v>3</v>
      </c>
      <c r="P32" s="58"/>
      <c r="Q32" s="58"/>
      <c r="R32" s="58"/>
      <c r="S32" s="58"/>
      <c r="T32" s="39">
        <v>2</v>
      </c>
    </row>
    <row r="33" spans="7:42" ht="15" customHeight="1" thickBot="1">
      <c r="G33" s="46"/>
      <c r="H33" s="45"/>
      <c r="I33" s="45"/>
      <c r="J33" s="4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7"/>
      <c r="AE33" s="33"/>
      <c r="AF33" s="33"/>
      <c r="AG33" s="33"/>
      <c r="AH33" s="33"/>
      <c r="AI33" s="5"/>
      <c r="AJ33" s="5"/>
      <c r="AK33" s="5"/>
      <c r="AL33" s="5"/>
      <c r="AM33" s="33"/>
      <c r="AN33" s="33"/>
      <c r="AO33" s="33"/>
      <c r="AP33" s="33"/>
    </row>
    <row r="34" spans="2:42" ht="15" customHeight="1" thickTop="1">
      <c r="B34" s="105" t="s">
        <v>81</v>
      </c>
      <c r="C34" s="106"/>
      <c r="D34" s="106"/>
      <c r="E34" s="106"/>
      <c r="F34" s="107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7"/>
      <c r="AE34" s="33"/>
      <c r="AF34" s="33"/>
      <c r="AG34" s="33"/>
      <c r="AH34" s="33"/>
      <c r="AI34" s="5"/>
      <c r="AJ34" s="5"/>
      <c r="AK34" s="5"/>
      <c r="AL34" s="5"/>
      <c r="AM34" s="33"/>
      <c r="AN34" s="33"/>
      <c r="AO34" s="33"/>
      <c r="AP34" s="33"/>
    </row>
    <row r="35" spans="2:42" ht="15" customHeight="1" thickBot="1">
      <c r="B35" s="108"/>
      <c r="C35" s="109"/>
      <c r="D35" s="109"/>
      <c r="E35" s="109"/>
      <c r="F35" s="110"/>
      <c r="G35" s="37"/>
      <c r="L35" s="102" t="s">
        <v>130</v>
      </c>
      <c r="M35" s="103"/>
      <c r="N35" s="103"/>
      <c r="O35" s="104"/>
      <c r="P35" s="33"/>
      <c r="Q35" s="33"/>
      <c r="R35" s="33"/>
      <c r="S35" s="33"/>
      <c r="T35" s="33"/>
      <c r="U35" s="33"/>
      <c r="V35" s="33"/>
      <c r="W35" s="33"/>
      <c r="X35" s="33"/>
      <c r="AE35" s="33"/>
      <c r="AF35" s="33"/>
      <c r="AG35" s="33"/>
      <c r="AH35" s="33"/>
      <c r="AI35" s="5"/>
      <c r="AJ35" s="5"/>
      <c r="AK35" s="5"/>
      <c r="AL35" s="5"/>
      <c r="AM35" s="33"/>
      <c r="AN35" s="33"/>
      <c r="AO35" s="33"/>
      <c r="AP35" s="33"/>
    </row>
    <row r="36" spans="2:42" ht="15" customHeight="1" thickTop="1">
      <c r="B36" s="113" t="s">
        <v>78</v>
      </c>
      <c r="C36" s="113"/>
      <c r="D36" s="113"/>
      <c r="E36" s="113"/>
      <c r="F36" s="113"/>
      <c r="G36" s="41"/>
      <c r="H36" s="41"/>
      <c r="I36" s="41"/>
      <c r="J36" s="41"/>
      <c r="K36" s="41"/>
      <c r="L36" s="41"/>
      <c r="N36" s="50"/>
      <c r="O36" s="33"/>
      <c r="P36" s="33"/>
      <c r="Q36" s="33"/>
      <c r="R36" s="33"/>
      <c r="S36" s="33"/>
      <c r="T36" s="33"/>
      <c r="U36" s="33"/>
      <c r="V36" s="33"/>
      <c r="W36" s="33"/>
      <c r="X36" s="14"/>
      <c r="AE36" s="33"/>
      <c r="AF36" s="33"/>
      <c r="AG36" s="33"/>
      <c r="AH36" s="33"/>
      <c r="AI36" s="5"/>
      <c r="AJ36" s="5"/>
      <c r="AK36" s="5"/>
      <c r="AL36" s="5"/>
      <c r="AM36" s="33"/>
      <c r="AN36" s="33"/>
      <c r="AO36" s="33"/>
      <c r="AP36" s="33"/>
    </row>
    <row r="37" spans="7:42" ht="15" customHeight="1" thickBot="1">
      <c r="G37" s="28">
        <v>2</v>
      </c>
      <c r="N37" s="53"/>
      <c r="O37" s="54"/>
      <c r="P37" s="54"/>
      <c r="Q37" s="54"/>
      <c r="R37" s="54"/>
      <c r="S37" s="54"/>
      <c r="T37" s="56">
        <v>4</v>
      </c>
      <c r="U37" s="33"/>
      <c r="V37" s="33"/>
      <c r="W37" s="33"/>
      <c r="X37" s="33"/>
      <c r="AE37" s="33"/>
      <c r="AF37" s="33"/>
      <c r="AG37" s="33"/>
      <c r="AH37" s="33"/>
      <c r="AI37" s="5"/>
      <c r="AJ37" s="5"/>
      <c r="AK37" s="5"/>
      <c r="AL37" s="5"/>
      <c r="AM37" s="33"/>
      <c r="AN37" s="33"/>
      <c r="AO37" s="33"/>
      <c r="AP37" s="33"/>
    </row>
    <row r="38" spans="5:42" ht="15" customHeight="1">
      <c r="E38" s="33"/>
      <c r="F38" s="33"/>
      <c r="G38" s="33"/>
      <c r="H38" s="52"/>
      <c r="I38" s="34"/>
      <c r="J38" s="34"/>
      <c r="K38" s="34"/>
      <c r="L38" s="114" t="s">
        <v>139</v>
      </c>
      <c r="M38" s="114"/>
      <c r="N38" s="111"/>
      <c r="O38" s="111"/>
      <c r="P38" s="33"/>
      <c r="Q38" s="33"/>
      <c r="R38" s="33"/>
      <c r="S38" s="33"/>
      <c r="T38" s="50"/>
      <c r="U38" s="33"/>
      <c r="V38" s="33"/>
      <c r="AE38" s="33"/>
      <c r="AF38" s="33"/>
      <c r="AG38" s="33"/>
      <c r="AH38" s="33"/>
      <c r="AI38" s="5"/>
      <c r="AJ38" s="5"/>
      <c r="AK38" s="5"/>
      <c r="AL38" s="5"/>
      <c r="AM38" s="33"/>
      <c r="AN38" s="33"/>
      <c r="AO38" s="33"/>
      <c r="AP38" s="33"/>
    </row>
    <row r="39" spans="4:42" ht="15" customHeight="1" thickBot="1">
      <c r="D39" s="28">
        <v>0</v>
      </c>
      <c r="E39" s="30"/>
      <c r="F39" s="30"/>
      <c r="G39" s="30"/>
      <c r="H39" s="53"/>
      <c r="I39" s="54"/>
      <c r="J39" s="54"/>
      <c r="K39" s="56">
        <v>1</v>
      </c>
      <c r="L39" s="33"/>
      <c r="M39" s="33"/>
      <c r="N39" s="33"/>
      <c r="O39" s="33"/>
      <c r="P39" s="33">
        <v>2</v>
      </c>
      <c r="Q39" s="30"/>
      <c r="R39" s="30"/>
      <c r="S39" s="30"/>
      <c r="T39" s="53"/>
      <c r="U39" s="54"/>
      <c r="V39" s="54"/>
      <c r="W39" s="39">
        <v>4</v>
      </c>
      <c r="AE39" s="33"/>
      <c r="AF39" s="33"/>
      <c r="AG39" s="33"/>
      <c r="AH39" s="33"/>
      <c r="AI39" s="5"/>
      <c r="AJ39" s="5"/>
      <c r="AK39" s="5"/>
      <c r="AL39" s="5"/>
      <c r="AM39" s="33"/>
      <c r="AN39" s="33"/>
      <c r="AO39" s="33"/>
      <c r="AP39" s="33"/>
    </row>
    <row r="40" spans="4:42" ht="15" customHeight="1">
      <c r="D40" s="36"/>
      <c r="E40" s="33"/>
      <c r="F40" s="111" t="s">
        <v>135</v>
      </c>
      <c r="G40" s="111"/>
      <c r="H40" s="111"/>
      <c r="I40" s="111"/>
      <c r="J40" s="33"/>
      <c r="K40" s="50"/>
      <c r="O40" s="33"/>
      <c r="P40" s="33"/>
      <c r="Q40" s="32"/>
      <c r="R40" s="111" t="s">
        <v>136</v>
      </c>
      <c r="S40" s="111"/>
      <c r="T40" s="111"/>
      <c r="U40" s="111"/>
      <c r="V40" s="33"/>
      <c r="W40" s="50"/>
      <c r="AE40" s="33"/>
      <c r="AF40" s="33"/>
      <c r="AG40" s="33"/>
      <c r="AH40" s="33"/>
      <c r="AI40" s="5"/>
      <c r="AJ40" s="5"/>
      <c r="AK40" s="5"/>
      <c r="AL40" s="5"/>
      <c r="AM40" s="33"/>
      <c r="AN40" s="33"/>
      <c r="AO40" s="33"/>
      <c r="AP40" s="33"/>
    </row>
    <row r="41" spans="4:42" ht="15" customHeight="1">
      <c r="D41" s="31"/>
      <c r="E41" s="33"/>
      <c r="F41" s="33"/>
      <c r="G41" s="33"/>
      <c r="H41" s="33"/>
      <c r="I41" s="33"/>
      <c r="J41" s="33"/>
      <c r="K41" s="51"/>
      <c r="O41" s="30"/>
      <c r="P41" s="30"/>
      <c r="Q41" s="38"/>
      <c r="R41" s="33"/>
      <c r="S41" s="33"/>
      <c r="T41" s="33"/>
      <c r="U41" s="33"/>
      <c r="V41" s="33"/>
      <c r="W41" s="51"/>
      <c r="AE41" s="33"/>
      <c r="AF41" s="33"/>
      <c r="AG41" s="33"/>
      <c r="AH41" s="33"/>
      <c r="AI41" s="5"/>
      <c r="AJ41" s="5"/>
      <c r="AK41" s="5"/>
      <c r="AL41" s="5"/>
      <c r="AM41" s="33"/>
      <c r="AN41" s="33"/>
      <c r="AO41" s="33"/>
      <c r="AP41" s="33"/>
    </row>
    <row r="42" spans="3:42" ht="15" customHeight="1">
      <c r="C42" s="74" t="s">
        <v>122</v>
      </c>
      <c r="D42" s="75"/>
      <c r="E42" s="75"/>
      <c r="F42" s="76"/>
      <c r="G42" s="40"/>
      <c r="H42" s="40"/>
      <c r="I42" s="74" t="s">
        <v>40</v>
      </c>
      <c r="J42" s="75"/>
      <c r="K42" s="75"/>
      <c r="L42" s="76"/>
      <c r="M42" s="40"/>
      <c r="N42" s="40"/>
      <c r="O42" s="74" t="s">
        <v>126</v>
      </c>
      <c r="P42" s="75"/>
      <c r="Q42" s="75"/>
      <c r="R42" s="76"/>
      <c r="S42" s="40"/>
      <c r="T42" s="40"/>
      <c r="U42" s="74" t="s">
        <v>88</v>
      </c>
      <c r="V42" s="75"/>
      <c r="W42" s="75"/>
      <c r="X42" s="76"/>
      <c r="AE42" s="33"/>
      <c r="AF42" s="33"/>
      <c r="AG42" s="33"/>
      <c r="AH42" s="33"/>
      <c r="AI42" s="5"/>
      <c r="AJ42" s="5"/>
      <c r="AK42" s="5"/>
      <c r="AL42" s="5"/>
      <c r="AM42" s="33"/>
      <c r="AN42" s="33"/>
      <c r="AO42" s="33"/>
      <c r="AP42" s="33"/>
    </row>
    <row r="43" spans="8:42" ht="15" customHeight="1">
      <c r="H43" s="35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50"/>
      <c r="AE43" s="33"/>
      <c r="AF43" s="33"/>
      <c r="AG43" s="33"/>
      <c r="AH43" s="33"/>
      <c r="AI43" s="5"/>
      <c r="AJ43" s="5"/>
      <c r="AK43" s="5"/>
      <c r="AL43" s="5"/>
      <c r="AM43" s="33"/>
      <c r="AN43" s="33"/>
      <c r="AO43" s="33"/>
      <c r="AP43" s="33"/>
    </row>
    <row r="44" spans="8:42" ht="15" customHeight="1" thickBot="1">
      <c r="H44" s="38"/>
      <c r="I44" s="30"/>
      <c r="J44" s="30"/>
      <c r="K44" s="30"/>
      <c r="L44" s="112" t="s">
        <v>137</v>
      </c>
      <c r="M44" s="112"/>
      <c r="N44" s="111"/>
      <c r="O44" s="111"/>
      <c r="P44" s="33"/>
      <c r="Q44" s="33"/>
      <c r="R44" s="33"/>
      <c r="S44" s="33"/>
      <c r="T44" s="50"/>
      <c r="AE44" s="33"/>
      <c r="AF44" s="33"/>
      <c r="AG44" s="33"/>
      <c r="AH44" s="33"/>
      <c r="AI44" s="5"/>
      <c r="AJ44" s="5"/>
      <c r="AK44" s="5"/>
      <c r="AL44" s="5"/>
      <c r="AM44" s="33"/>
      <c r="AN44" s="33"/>
      <c r="AO44" s="33"/>
      <c r="AP44" s="33"/>
    </row>
    <row r="45" spans="7:20" ht="15" customHeight="1">
      <c r="G45" s="28">
        <v>2</v>
      </c>
      <c r="H45" s="33"/>
      <c r="I45" s="33"/>
      <c r="J45" s="33"/>
      <c r="K45" s="33"/>
      <c r="N45" s="61"/>
      <c r="O45" s="58"/>
      <c r="P45" s="58"/>
      <c r="Q45" s="58"/>
      <c r="R45" s="58"/>
      <c r="S45" s="58"/>
      <c r="T45" s="39">
        <v>6</v>
      </c>
    </row>
    <row r="46" spans="7:25" ht="15" customHeight="1" thickBot="1">
      <c r="G46" s="46"/>
      <c r="H46" s="45"/>
      <c r="I46" s="45"/>
      <c r="J46" s="45"/>
      <c r="M46" s="33"/>
      <c r="N46" s="33"/>
      <c r="Y46" s="37"/>
    </row>
    <row r="47" spans="2:25" ht="15" customHeight="1" thickTop="1">
      <c r="B47" s="105" t="s">
        <v>82</v>
      </c>
      <c r="C47" s="106"/>
      <c r="D47" s="106"/>
      <c r="E47" s="106"/>
      <c r="F47" s="107"/>
      <c r="G47" s="33"/>
      <c r="H47" s="33"/>
      <c r="I47" s="33"/>
      <c r="J47" s="33"/>
      <c r="K47" s="33"/>
      <c r="L47" s="33"/>
      <c r="M47" s="33"/>
      <c r="N47" s="33"/>
      <c r="Y47" s="14"/>
    </row>
    <row r="48" spans="2:25" ht="15" customHeight="1" thickBot="1">
      <c r="B48" s="108"/>
      <c r="C48" s="109"/>
      <c r="D48" s="109"/>
      <c r="E48" s="109"/>
      <c r="F48" s="110"/>
      <c r="G48" s="33"/>
      <c r="H48" s="33"/>
      <c r="I48" s="33"/>
      <c r="J48" s="33"/>
      <c r="K48" s="33"/>
      <c r="L48" s="102" t="s">
        <v>145</v>
      </c>
      <c r="M48" s="103"/>
      <c r="N48" s="103"/>
      <c r="O48" s="104"/>
      <c r="Y48" s="33"/>
    </row>
    <row r="49" spans="2:19" ht="15" customHeight="1" thickTop="1">
      <c r="B49" s="113" t="s">
        <v>78</v>
      </c>
      <c r="C49" s="113"/>
      <c r="D49" s="113"/>
      <c r="E49" s="113"/>
      <c r="F49" s="113"/>
      <c r="G49" s="33"/>
      <c r="H49" s="33"/>
      <c r="I49" s="33"/>
      <c r="J49" s="33"/>
      <c r="K49" s="33"/>
      <c r="L49" s="33"/>
      <c r="M49" s="33"/>
      <c r="N49" s="50"/>
      <c r="O49" s="33"/>
      <c r="P49" s="33"/>
      <c r="Q49" s="33"/>
      <c r="R49" s="33"/>
      <c r="S49" s="33"/>
    </row>
    <row r="50" spans="3:20" ht="15" customHeight="1" thickBot="1">
      <c r="C50" s="33"/>
      <c r="D50" s="33"/>
      <c r="E50" s="33"/>
      <c r="F50" s="33"/>
      <c r="G50" s="33">
        <v>1</v>
      </c>
      <c r="H50" s="30"/>
      <c r="I50" s="30"/>
      <c r="J50" s="30"/>
      <c r="K50" s="30"/>
      <c r="L50" s="30">
        <v>4</v>
      </c>
      <c r="M50" s="60" t="s">
        <v>128</v>
      </c>
      <c r="N50" s="53" t="s">
        <v>129</v>
      </c>
      <c r="O50" s="55">
        <v>5</v>
      </c>
      <c r="P50" s="54"/>
      <c r="Q50" s="54"/>
      <c r="R50" s="54"/>
      <c r="S50" s="54"/>
      <c r="T50" s="39">
        <v>1</v>
      </c>
    </row>
    <row r="51" spans="8:22" ht="15" customHeight="1">
      <c r="H51" s="52"/>
      <c r="I51" s="34"/>
      <c r="J51" s="34"/>
      <c r="K51" s="33"/>
      <c r="L51" s="111" t="s">
        <v>134</v>
      </c>
      <c r="M51" s="111"/>
      <c r="N51" s="111"/>
      <c r="O51" s="111"/>
      <c r="P51" s="33"/>
      <c r="Q51" s="33"/>
      <c r="R51" s="33"/>
      <c r="S51" s="33"/>
      <c r="T51" s="50"/>
      <c r="U51" s="33"/>
      <c r="V51" s="33"/>
    </row>
    <row r="52" spans="4:23" ht="15" customHeight="1" thickBot="1">
      <c r="D52" s="28">
        <v>2</v>
      </c>
      <c r="H52" s="53"/>
      <c r="I52" s="54"/>
      <c r="J52" s="54"/>
      <c r="K52" s="56">
        <v>3</v>
      </c>
      <c r="L52" s="33"/>
      <c r="M52" s="33"/>
      <c r="N52" s="33"/>
      <c r="O52" s="33"/>
      <c r="P52" s="33">
        <v>0</v>
      </c>
      <c r="Q52" s="30"/>
      <c r="R52" s="30"/>
      <c r="S52" s="30"/>
      <c r="T52" s="53"/>
      <c r="U52" s="55"/>
      <c r="V52" s="54"/>
      <c r="W52" s="39">
        <v>1</v>
      </c>
    </row>
    <row r="53" spans="5:25" ht="15" customHeight="1">
      <c r="E53" s="32"/>
      <c r="F53" s="114" t="s">
        <v>132</v>
      </c>
      <c r="G53" s="114"/>
      <c r="H53" s="111"/>
      <c r="I53" s="111"/>
      <c r="J53" s="33"/>
      <c r="K53" s="50"/>
      <c r="L53" s="33"/>
      <c r="M53" s="33"/>
      <c r="N53" s="33"/>
      <c r="O53" s="33"/>
      <c r="P53" s="36"/>
      <c r="Q53" s="33"/>
      <c r="R53" s="111" t="s">
        <v>133</v>
      </c>
      <c r="S53" s="111"/>
      <c r="T53" s="111"/>
      <c r="U53" s="111"/>
      <c r="V53" s="33"/>
      <c r="W53" s="50"/>
      <c r="Y53" s="40"/>
    </row>
    <row r="54" spans="5:23" ht="15" customHeight="1">
      <c r="E54" s="35"/>
      <c r="F54" s="33"/>
      <c r="G54" s="33"/>
      <c r="H54" s="33"/>
      <c r="I54" s="33"/>
      <c r="J54" s="33"/>
      <c r="K54" s="51"/>
      <c r="L54" s="33"/>
      <c r="M54" s="33"/>
      <c r="N54" s="33"/>
      <c r="O54" s="33"/>
      <c r="P54" s="31"/>
      <c r="Q54" s="33"/>
      <c r="R54" s="33"/>
      <c r="S54" s="33"/>
      <c r="T54" s="33"/>
      <c r="U54" s="33"/>
      <c r="V54" s="33"/>
      <c r="W54" s="51"/>
    </row>
    <row r="55" spans="3:24" ht="15" customHeight="1">
      <c r="C55" s="74" t="s">
        <v>120</v>
      </c>
      <c r="D55" s="75"/>
      <c r="E55" s="75"/>
      <c r="F55" s="76"/>
      <c r="G55" s="40"/>
      <c r="H55" s="40"/>
      <c r="I55" s="74" t="s">
        <v>71</v>
      </c>
      <c r="J55" s="75"/>
      <c r="K55" s="75"/>
      <c r="L55" s="76"/>
      <c r="M55" s="40"/>
      <c r="N55" s="40"/>
      <c r="O55" s="74" t="s">
        <v>99</v>
      </c>
      <c r="P55" s="75"/>
      <c r="Q55" s="75"/>
      <c r="R55" s="76"/>
      <c r="S55" s="40"/>
      <c r="T55" s="40"/>
      <c r="U55" s="74" t="s">
        <v>121</v>
      </c>
      <c r="V55" s="75"/>
      <c r="W55" s="75"/>
      <c r="X55" s="76"/>
    </row>
    <row r="56" spans="7:19" ht="15" customHeight="1">
      <c r="G56" s="57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6"/>
    </row>
    <row r="57" spans="7:19" ht="15" customHeight="1" thickBot="1">
      <c r="G57" s="57"/>
      <c r="H57" s="33"/>
      <c r="I57" s="33"/>
      <c r="J57" s="33"/>
      <c r="K57" s="33"/>
      <c r="L57" s="111" t="s">
        <v>131</v>
      </c>
      <c r="M57" s="111"/>
      <c r="N57" s="112"/>
      <c r="O57" s="112"/>
      <c r="P57" s="30"/>
      <c r="Q57" s="30"/>
      <c r="R57" s="30"/>
      <c r="S57" s="31"/>
    </row>
    <row r="58" spans="7:20" ht="15" customHeight="1">
      <c r="G58" s="28">
        <v>3</v>
      </c>
      <c r="H58" s="58"/>
      <c r="I58" s="58"/>
      <c r="J58" s="58"/>
      <c r="K58" s="58"/>
      <c r="L58" s="58"/>
      <c r="M58" s="59"/>
      <c r="N58" s="34"/>
      <c r="P58" s="33"/>
      <c r="Q58" s="33"/>
      <c r="R58" s="33"/>
      <c r="S58" s="33"/>
      <c r="T58" s="39">
        <v>1</v>
      </c>
    </row>
  </sheetData>
  <sheetProtection/>
  <mergeCells count="54">
    <mergeCell ref="R6:S6"/>
    <mergeCell ref="B23:F23"/>
    <mergeCell ref="R27:U27"/>
    <mergeCell ref="I29:L29"/>
    <mergeCell ref="T4:Y4"/>
    <mergeCell ref="T5:Y5"/>
    <mergeCell ref="T6:Y6"/>
    <mergeCell ref="T7:Y7"/>
    <mergeCell ref="U55:X55"/>
    <mergeCell ref="L44:O44"/>
    <mergeCell ref="L51:O51"/>
    <mergeCell ref="L57:O57"/>
    <mergeCell ref="L48:O48"/>
    <mergeCell ref="C55:F55"/>
    <mergeCell ref="I55:L55"/>
    <mergeCell ref="O55:R55"/>
    <mergeCell ref="L25:O25"/>
    <mergeCell ref="F27:I27"/>
    <mergeCell ref="F53:I53"/>
    <mergeCell ref="R53:U53"/>
    <mergeCell ref="B34:F35"/>
    <mergeCell ref="B47:F48"/>
    <mergeCell ref="B49:F49"/>
    <mergeCell ref="C1:Y1"/>
    <mergeCell ref="C2:Y2"/>
    <mergeCell ref="R14:U14"/>
    <mergeCell ref="R7:S7"/>
    <mergeCell ref="R4:S4"/>
    <mergeCell ref="L12:O12"/>
    <mergeCell ref="R5:S5"/>
    <mergeCell ref="B10:F10"/>
    <mergeCell ref="B8:F9"/>
    <mergeCell ref="F14:I14"/>
    <mergeCell ref="C42:F42"/>
    <mergeCell ref="B36:F36"/>
    <mergeCell ref="F40:I40"/>
    <mergeCell ref="L35:O35"/>
    <mergeCell ref="L38:O38"/>
    <mergeCell ref="U29:X29"/>
    <mergeCell ref="U42:X42"/>
    <mergeCell ref="I42:L42"/>
    <mergeCell ref="O42:R42"/>
    <mergeCell ref="R40:U40"/>
    <mergeCell ref="L31:O31"/>
    <mergeCell ref="B21:F22"/>
    <mergeCell ref="C16:F16"/>
    <mergeCell ref="L18:O18"/>
    <mergeCell ref="O29:R29"/>
    <mergeCell ref="C29:F29"/>
    <mergeCell ref="L9:O9"/>
    <mergeCell ref="I16:L16"/>
    <mergeCell ref="U16:X16"/>
    <mergeCell ref="L22:O22"/>
    <mergeCell ref="O16:R16"/>
  </mergeCells>
  <printOptions horizontalCentered="1" verticalCentered="1"/>
  <pageMargins left="0.5511811023622047" right="0.2755905511811024" top="0.275590551181102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</cp:lastModifiedBy>
  <cp:lastPrinted>2013-12-15T08:32:45Z</cp:lastPrinted>
  <dcterms:created xsi:type="dcterms:W3CDTF">1997-01-08T22:48:59Z</dcterms:created>
  <dcterms:modified xsi:type="dcterms:W3CDTF">2013-12-16T23:32:33Z</dcterms:modified>
  <cp:category/>
  <cp:version/>
  <cp:contentType/>
  <cp:contentStatus/>
</cp:coreProperties>
</file>