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１次予選" sheetId="1" r:id="rId1"/>
    <sheet name="星取表" sheetId="2" r:id="rId2"/>
    <sheet name="決勝T" sheetId="3" r:id="rId3"/>
    <sheet name="決勝Ｔ対戦表" sheetId="4" r:id="rId4"/>
  </sheets>
  <definedNames>
    <definedName name="_xlnm.Print_Area" localSheetId="0">'１次予選'!$A$1:$V$46</definedName>
  </definedNames>
  <calcPr fullCalcOnLoad="1"/>
</workbook>
</file>

<file path=xl/sharedStrings.xml><?xml version="1.0" encoding="utf-8"?>
<sst xmlns="http://schemas.openxmlformats.org/spreadsheetml/2006/main" count="785" uniqueCount="276">
  <si>
    <t>ＶＳ</t>
  </si>
  <si>
    <t>Ａ2</t>
  </si>
  <si>
    <t>Ａ3</t>
  </si>
  <si>
    <t>Ａ4</t>
  </si>
  <si>
    <t>Ａ5</t>
  </si>
  <si>
    <t>会場</t>
  </si>
  <si>
    <t>Ａ1</t>
  </si>
  <si>
    <t>※</t>
  </si>
  <si>
    <t>グループ</t>
  </si>
  <si>
    <t>№</t>
  </si>
  <si>
    <t>Ｂ１</t>
  </si>
  <si>
    <t>Ｂ２</t>
  </si>
  <si>
    <t>Ｂ３</t>
  </si>
  <si>
    <t>Ｂ４</t>
  </si>
  <si>
    <t>Ｂ５</t>
  </si>
  <si>
    <t>Ｃ1</t>
  </si>
  <si>
    <t>Ｃ2</t>
  </si>
  <si>
    <t>Ｃ3</t>
  </si>
  <si>
    <t>Ｃ4</t>
  </si>
  <si>
    <t>Ｃ5</t>
  </si>
  <si>
    <t>Ｄ1</t>
  </si>
  <si>
    <t>Ｄ2</t>
  </si>
  <si>
    <t>Ｄ3</t>
  </si>
  <si>
    <t>Ｄ4</t>
  </si>
  <si>
    <t>Ｄ5</t>
  </si>
  <si>
    <t>Ａ</t>
  </si>
  <si>
    <t>Ｂ</t>
  </si>
  <si>
    <t>C</t>
  </si>
  <si>
    <t>Ｄ</t>
  </si>
  <si>
    <t>順位</t>
  </si>
  <si>
    <t>差</t>
  </si>
  <si>
    <t>失点</t>
  </si>
  <si>
    <t>得点</t>
  </si>
  <si>
    <t>負</t>
  </si>
  <si>
    <t>分</t>
  </si>
  <si>
    <t>勝</t>
  </si>
  <si>
    <t>勝点</t>
  </si>
  <si>
    <t>チーム表示</t>
  </si>
  <si>
    <t>ＶＳ</t>
  </si>
  <si>
    <t>-</t>
  </si>
  <si>
    <t>Ａグループ</t>
  </si>
  <si>
    <t>Ｂグループ</t>
  </si>
  <si>
    <t>Ｃグループ</t>
  </si>
  <si>
    <t>Ｄグループ</t>
  </si>
  <si>
    <t>Ｂグループ</t>
  </si>
  <si>
    <t>Ｃグループ</t>
  </si>
  <si>
    <t>Ｄグループ</t>
  </si>
  <si>
    <t>予選リーグ（２０分ハーフ）　　7月26日（土）</t>
  </si>
  <si>
    <t>主審</t>
  </si>
  <si>
    <t>県営Ａ　①</t>
  </si>
  <si>
    <t>県営Ａ　②</t>
  </si>
  <si>
    <t>県営Ｂ　①</t>
  </si>
  <si>
    <t>県営Ｂ　②</t>
  </si>
  <si>
    <t>-</t>
  </si>
  <si>
    <t>古川SSS</t>
  </si>
  <si>
    <t>マリソル松島</t>
  </si>
  <si>
    <t>予選リーグ（２０分ハーフ）　　7月27日（日）</t>
  </si>
  <si>
    <t>宮城県サッカー場  Ａ-①</t>
  </si>
  <si>
    <t>宮城県サッカー場  Ａ-②</t>
  </si>
  <si>
    <t>宮城県サッカー場  Ｂ-①</t>
  </si>
  <si>
    <t>宮城県サッカー場  Ｂ-②</t>
  </si>
  <si>
    <t>Ｂ４</t>
  </si>
  <si>
    <t>Ｂ5</t>
  </si>
  <si>
    <t>Ｃ４</t>
  </si>
  <si>
    <t>Ｃ5</t>
  </si>
  <si>
    <t>Ｂ1</t>
  </si>
  <si>
    <t>Ｃ1</t>
  </si>
  <si>
    <t>Ｂ2</t>
  </si>
  <si>
    <t>Ｃ2</t>
  </si>
  <si>
    <t>Ｂ3</t>
  </si>
  <si>
    <t>Ｃ3</t>
  </si>
  <si>
    <t>桑野SSS</t>
  </si>
  <si>
    <t>勿来・F</t>
  </si>
  <si>
    <t>多賀城FC</t>
  </si>
  <si>
    <t>仙台YMCA</t>
  </si>
  <si>
    <t>塩釜FC</t>
  </si>
  <si>
    <t>アストロンFC</t>
  </si>
  <si>
    <t>アストロンFC</t>
  </si>
  <si>
    <t>決勝トーナメント</t>
  </si>
  <si>
    <t>Ａ１</t>
  </si>
  <si>
    <t>Ｂ１</t>
  </si>
  <si>
    <t>Ｃ１</t>
  </si>
  <si>
    <t>Ｄ１</t>
  </si>
  <si>
    <t>Ａ２</t>
  </si>
  <si>
    <t>Ｂ２</t>
  </si>
  <si>
    <t>Ｃ２</t>
  </si>
  <si>
    <t>Ｄ２</t>
  </si>
  <si>
    <t>Ａ３</t>
  </si>
  <si>
    <t>Ｂ３</t>
  </si>
  <si>
    <t>Ｃ３</t>
  </si>
  <si>
    <t>Ｄ３</t>
  </si>
  <si>
    <t>Ａ４</t>
  </si>
  <si>
    <t>Ｂ４</t>
  </si>
  <si>
    <t>Ｃ４</t>
  </si>
  <si>
    <t>Ｄ４</t>
  </si>
  <si>
    <t>Ａ５</t>
  </si>
  <si>
    <t>Ｂ５</t>
  </si>
  <si>
    <t>Ｃ５</t>
  </si>
  <si>
    <t>Ｄ５</t>
  </si>
  <si>
    <t>Ａ-①</t>
  </si>
  <si>
    <t>Ａ-②</t>
  </si>
  <si>
    <t>Ｂ-①</t>
  </si>
  <si>
    <t>Ｂ-②</t>
  </si>
  <si>
    <t>9:00</t>
  </si>
  <si>
    <t>10:00</t>
  </si>
  <si>
    <t>11:00</t>
  </si>
  <si>
    <t>13:00</t>
  </si>
  <si>
    <t>2位トーナメント</t>
  </si>
  <si>
    <t>3位トーナメント</t>
  </si>
  <si>
    <t>4位トーナメント</t>
  </si>
  <si>
    <t>5位トーナメント</t>
  </si>
  <si>
    <t>準優勝</t>
  </si>
  <si>
    <t>優  勝</t>
  </si>
  <si>
    <t>第3位</t>
  </si>
  <si>
    <t>第4位</t>
  </si>
  <si>
    <t>宮城県サッカー場</t>
  </si>
  <si>
    <t xml:space="preserve"> </t>
  </si>
  <si>
    <t>Ａコート</t>
  </si>
  <si>
    <t>全チーム参加</t>
  </si>
  <si>
    <t>2014年7月28日（月）・・宮城県サッカー場</t>
  </si>
  <si>
    <t>A4</t>
  </si>
  <si>
    <t>A5</t>
  </si>
  <si>
    <t>A1</t>
  </si>
  <si>
    <t>A2</t>
  </si>
  <si>
    <t>A3</t>
  </si>
  <si>
    <t>D1</t>
  </si>
  <si>
    <t>D4</t>
  </si>
  <si>
    <t>D2</t>
  </si>
  <si>
    <t>D5</t>
  </si>
  <si>
    <t>D3</t>
  </si>
  <si>
    <t>№</t>
  </si>
  <si>
    <t>時間</t>
  </si>
  <si>
    <t>Ａコート - ①</t>
  </si>
  <si>
    <t>Ａコート - ②</t>
  </si>
  <si>
    <t>Ｂコート - ①</t>
  </si>
  <si>
    <t>Ｂコート - ②</t>
  </si>
  <si>
    <t>決勝トーナメント戦 ① - ②</t>
  </si>
  <si>
    <t>決勝トーナメント戦 ③ - ④</t>
  </si>
  <si>
    <t>決  勝  戦</t>
  </si>
  <si>
    <t>大会本部</t>
  </si>
  <si>
    <t>3位決定戦</t>
  </si>
  <si>
    <t>3位トーナメント  決勝戦</t>
  </si>
  <si>
    <t>4位トーナメント  決勝戦</t>
  </si>
  <si>
    <t>3位トーナメント  3位決定戦</t>
  </si>
  <si>
    <t>5位トーナメント  3位決定戦</t>
  </si>
  <si>
    <t>２位トーナメント  決勝戦</t>
  </si>
  <si>
    <t>２位トーナメント  3位決定戦</t>
  </si>
  <si>
    <t>５位トーナメント  決勝戦</t>
  </si>
  <si>
    <t>４位トーナメント  3位決定戦</t>
  </si>
  <si>
    <t>ＶＳ</t>
  </si>
  <si>
    <t>補審</t>
  </si>
  <si>
    <t>A-①</t>
  </si>
  <si>
    <t>A-②</t>
  </si>
  <si>
    <t>9:00</t>
  </si>
  <si>
    <t>B-①</t>
  </si>
  <si>
    <t>10:00</t>
  </si>
  <si>
    <t>B-②</t>
  </si>
  <si>
    <t>11:00</t>
  </si>
  <si>
    <t>12:00</t>
  </si>
  <si>
    <t>13:00</t>
  </si>
  <si>
    <t>◎閉会式　１４時～</t>
  </si>
  <si>
    <t>3位トーナメント戦 Ａ3 - Ｂ3</t>
  </si>
  <si>
    <t>3位トーナメント戦  Ｃ3 - Ｄ３</t>
  </si>
  <si>
    <t>5位トーナメント戦 Ａ5 - Ｂ5</t>
  </si>
  <si>
    <t>5位トーナメント戦 Ｃ5 - Ｄ5</t>
  </si>
  <si>
    <t>２位トーナメント戦 Ａ2 - Ｂ2</t>
  </si>
  <si>
    <t>２位トーナメント戦 Ｃ2 - Ｄ2</t>
  </si>
  <si>
    <t>4位トーナメント戦 Ａ4 - Ｂ4</t>
  </si>
  <si>
    <t>4位トーナメント戦 Ｃ4 - Ｄ4</t>
  </si>
  <si>
    <t>7月２８日（月）  決勝 ・ 順位トーナメント（20-5-20・・延長無・・3人 ＰＫ戦）</t>
  </si>
  <si>
    <t>Ａ - 1位</t>
  </si>
  <si>
    <t>Ａ - 2位</t>
  </si>
  <si>
    <t>Ａ - 3位</t>
  </si>
  <si>
    <t>Ａ - 4位</t>
  </si>
  <si>
    <t>Ａ - 5位</t>
  </si>
  <si>
    <t>Ｂ - 1位</t>
  </si>
  <si>
    <t>Ｂ - 2位</t>
  </si>
  <si>
    <t>Ｂ - 3位</t>
  </si>
  <si>
    <t>Ｂ - 4位</t>
  </si>
  <si>
    <t>Ｂ - 5位</t>
  </si>
  <si>
    <t>Ｃ - 1位</t>
  </si>
  <si>
    <t>Ｃ - 2位</t>
  </si>
  <si>
    <t>Ｃ - 3位</t>
  </si>
  <si>
    <t>Ｃ - 4位</t>
  </si>
  <si>
    <t>Ｃ - 5位</t>
  </si>
  <si>
    <t>Ｄ - 1位</t>
  </si>
  <si>
    <t>Ｄ - 2位</t>
  </si>
  <si>
    <t>Ｄ - 3位</t>
  </si>
  <si>
    <t>Ｄ - 4位</t>
  </si>
  <si>
    <t>Ｄ - 5位</t>
  </si>
  <si>
    <t>※　主審、補助審とも全て帯同とする</t>
  </si>
  <si>
    <t>第43回  東北地区サッカースポーツ少年団交流大会  組合せ・日程表</t>
  </si>
  <si>
    <t>第43回  東北地区サッカースポーツ少年団交流大会  予選リーグ戦績表</t>
  </si>
  <si>
    <t>第43回  東北地区サッカースポーツ少年団交流大会  決勝 ・ 順位トーナメント戦</t>
  </si>
  <si>
    <t>ヴァンラーレ</t>
  </si>
  <si>
    <t>ヴァンラーレ</t>
  </si>
  <si>
    <t>FIBRA．ＦＣ</t>
  </si>
  <si>
    <t>FIBRA．ＦＣ</t>
  </si>
  <si>
    <t>Athletic Club</t>
  </si>
  <si>
    <t>Athletic Club</t>
  </si>
  <si>
    <t>OGASA.FC</t>
  </si>
  <si>
    <t>OGASA.FC</t>
  </si>
  <si>
    <t>グルージャ盛岡</t>
  </si>
  <si>
    <t>和賀FC</t>
  </si>
  <si>
    <t>FC角館</t>
  </si>
  <si>
    <t>大住SSS</t>
  </si>
  <si>
    <t>外旭川SSS</t>
  </si>
  <si>
    <t>フォルトナ</t>
  </si>
  <si>
    <t>フォルトナ</t>
  </si>
  <si>
    <t>山形ＦＣ</t>
  </si>
  <si>
    <t>鶴岡ＦＣ</t>
  </si>
  <si>
    <t>Ｄ４</t>
  </si>
  <si>
    <t>D５</t>
  </si>
  <si>
    <t>D１</t>
  </si>
  <si>
    <t>D２</t>
  </si>
  <si>
    <t>D３</t>
  </si>
  <si>
    <t>○</t>
  </si>
  <si>
    <t>●</t>
  </si>
  <si>
    <t>●</t>
  </si>
  <si>
    <t>○</t>
  </si>
  <si>
    <t>△</t>
  </si>
  <si>
    <t>●</t>
  </si>
  <si>
    <t>○</t>
  </si>
  <si>
    <t>△</t>
  </si>
  <si>
    <t>△</t>
  </si>
  <si>
    <t>○</t>
  </si>
  <si>
    <t>●</t>
  </si>
  <si>
    <t>●</t>
  </si>
  <si>
    <t>△</t>
  </si>
  <si>
    <t>○</t>
  </si>
  <si>
    <t>●</t>
  </si>
  <si>
    <t>●</t>
  </si>
  <si>
    <t>●</t>
  </si>
  <si>
    <t>○</t>
  </si>
  <si>
    <t>○</t>
  </si>
  <si>
    <t>●</t>
  </si>
  <si>
    <t>△</t>
  </si>
  <si>
    <t>△</t>
  </si>
  <si>
    <t>仙台
YMCA</t>
  </si>
  <si>
    <t>古川
SSS</t>
  </si>
  <si>
    <t>グルージャ
盛岡</t>
  </si>
  <si>
    <t>外旭川
SSS</t>
  </si>
  <si>
    <t>FIBRA
FC</t>
  </si>
  <si>
    <t>●</t>
  </si>
  <si>
    <t>○</t>
  </si>
  <si>
    <t>○</t>
  </si>
  <si>
    <t>△</t>
  </si>
  <si>
    <t>ヴァンラ
ーレ八戸</t>
  </si>
  <si>
    <t>アスレチック弘前</t>
  </si>
  <si>
    <t>OGASA
FC</t>
  </si>
  <si>
    <t>桑野
SSS</t>
  </si>
  <si>
    <t>マリソル
松島</t>
  </si>
  <si>
    <t>山形FC</t>
  </si>
  <si>
    <t>大住
SSS</t>
  </si>
  <si>
    <t>アストロン
FC</t>
  </si>
  <si>
    <t>和賀
SSS</t>
  </si>
  <si>
    <t>フォルトナ
山形FC</t>
  </si>
  <si>
    <t>鶴岡FC</t>
  </si>
  <si>
    <t>P</t>
  </si>
  <si>
    <t>K</t>
  </si>
  <si>
    <r>
      <t xml:space="preserve">3
</t>
    </r>
    <r>
      <rPr>
        <sz val="8"/>
        <color indexed="17"/>
        <rFont val="HG丸ｺﾞｼｯｸM-PRO"/>
        <family val="3"/>
      </rPr>
      <t>3</t>
    </r>
  </si>
  <si>
    <r>
      <t xml:space="preserve">3
</t>
    </r>
    <r>
      <rPr>
        <sz val="8"/>
        <color indexed="17"/>
        <rFont val="HG丸ｺﾞｼｯｸM-PRO"/>
        <family val="3"/>
      </rPr>
      <t>2</t>
    </r>
  </si>
  <si>
    <r>
      <t xml:space="preserve">ＶＳ
</t>
    </r>
    <r>
      <rPr>
        <sz val="6"/>
        <color indexed="17"/>
        <rFont val="HG丸ｺﾞｼｯｸM-PRO"/>
        <family val="3"/>
      </rPr>
      <t>PK</t>
    </r>
  </si>
  <si>
    <r>
      <t xml:space="preserve">1
</t>
    </r>
    <r>
      <rPr>
        <sz val="8"/>
        <color indexed="17"/>
        <rFont val="HG丸ｺﾞｼｯｸM-PRO"/>
        <family val="3"/>
      </rPr>
      <t>7</t>
    </r>
  </si>
  <si>
    <r>
      <t xml:space="preserve">1
</t>
    </r>
    <r>
      <rPr>
        <sz val="8"/>
        <color indexed="17"/>
        <rFont val="HG丸ｺﾞｼｯｸM-PRO"/>
        <family val="3"/>
      </rPr>
      <t>8</t>
    </r>
  </si>
  <si>
    <r>
      <t xml:space="preserve">1
</t>
    </r>
    <r>
      <rPr>
        <sz val="8"/>
        <color indexed="17"/>
        <rFont val="HG丸ｺﾞｼｯｸM-PRO"/>
        <family val="3"/>
      </rPr>
      <t>2</t>
    </r>
  </si>
  <si>
    <r>
      <t xml:space="preserve">1
</t>
    </r>
    <r>
      <rPr>
        <sz val="8"/>
        <color indexed="17"/>
        <rFont val="HG丸ｺﾞｼｯｸM-PRO"/>
        <family val="3"/>
      </rPr>
      <t>0</t>
    </r>
  </si>
  <si>
    <t>アストロンFC</t>
  </si>
  <si>
    <t>フォルトナ</t>
  </si>
  <si>
    <r>
      <t xml:space="preserve">1
</t>
    </r>
    <r>
      <rPr>
        <sz val="8"/>
        <color indexed="17"/>
        <rFont val="HG丸ｺﾞｼｯｸM-PRO"/>
        <family val="3"/>
      </rPr>
      <t>９</t>
    </r>
  </si>
  <si>
    <r>
      <t xml:space="preserve">1
</t>
    </r>
    <r>
      <rPr>
        <sz val="8"/>
        <color indexed="17"/>
        <rFont val="HG丸ｺﾞｼｯｸM-PRO"/>
        <family val="3"/>
      </rPr>
      <t>８</t>
    </r>
  </si>
  <si>
    <r>
      <t xml:space="preserve">２
</t>
    </r>
    <r>
      <rPr>
        <sz val="8"/>
        <color indexed="17"/>
        <rFont val="HG丸ｺﾞｼｯｸM-PRO"/>
        <family val="3"/>
      </rPr>
      <t>８</t>
    </r>
  </si>
  <si>
    <r>
      <t xml:space="preserve">２
</t>
    </r>
    <r>
      <rPr>
        <sz val="8"/>
        <color indexed="17"/>
        <rFont val="HG丸ｺﾞｼｯｸM-PRO"/>
        <family val="3"/>
      </rPr>
      <t>９</t>
    </r>
  </si>
  <si>
    <t>ヴァンラーレ
八戸</t>
  </si>
  <si>
    <t>Athletic Club 弘前</t>
  </si>
  <si>
    <t>第43回 東北地区サッカースポーツ少年団交流大会　順位トーナメント結果表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</si>
</sst>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丸ｺﾞｼｯｸM-PRO"/>
      <family val="3"/>
    </font>
    <font>
      <b/>
      <sz val="10"/>
      <color indexed="12"/>
      <name val="HG丸ｺﾞｼｯｸM-PRO"/>
      <family val="3"/>
    </font>
    <font>
      <sz val="8"/>
      <name val="HG丸ｺﾞｼｯｸM-PRO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i/>
      <sz val="8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10"/>
      <name val="ＭＳ Ｐゴシック"/>
      <family val="3"/>
    </font>
    <font>
      <sz val="6"/>
      <name val="HG丸ｺﾞｼｯｸM-PRO"/>
      <family val="3"/>
    </font>
    <font>
      <sz val="8"/>
      <color indexed="17"/>
      <name val="HG丸ｺﾞｼｯｸM-PRO"/>
      <family val="3"/>
    </font>
    <font>
      <sz val="6"/>
      <color indexed="1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HG丸ｺﾞｼｯｸM-PRO"/>
      <family val="3"/>
    </font>
    <font>
      <sz val="8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  <font>
      <sz val="10"/>
      <color rgb="FF00B050"/>
      <name val="HG丸ｺﾞｼｯｸM-PRO"/>
      <family val="3"/>
    </font>
    <font>
      <sz val="8"/>
      <color rgb="FFFF00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177" fontId="3" fillId="0" borderId="24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176" fontId="3" fillId="0" borderId="28" xfId="0" applyNumberFormat="1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vertical="center" shrinkToFit="1"/>
    </xf>
    <xf numFmtId="0" fontId="7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3" xfId="0" applyFont="1" applyBorder="1" applyAlignment="1">
      <alignment horizontal="center" vertical="center" textRotation="255" wrapText="1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20" fontId="3" fillId="0" borderId="52" xfId="0" applyNumberFormat="1" applyFont="1" applyBorder="1" applyAlignment="1">
      <alignment horizontal="center" vertical="center" shrinkToFit="1"/>
    </xf>
    <xf numFmtId="20" fontId="3" fillId="0" borderId="53" xfId="0" applyNumberFormat="1" applyFont="1" applyBorder="1" applyAlignment="1">
      <alignment vertical="center" shrinkToFit="1"/>
    </xf>
    <xf numFmtId="20" fontId="3" fillId="0" borderId="54" xfId="0" applyNumberFormat="1" applyFont="1" applyBorder="1" applyAlignment="1">
      <alignment horizontal="center" vertical="center" shrinkToFit="1"/>
    </xf>
    <xf numFmtId="20" fontId="3" fillId="0" borderId="52" xfId="0" applyNumberFormat="1" applyFont="1" applyBorder="1" applyAlignment="1">
      <alignment vertical="center" shrinkToFit="1"/>
    </xf>
    <xf numFmtId="20" fontId="3" fillId="0" borderId="55" xfId="0" applyNumberFormat="1" applyFont="1" applyBorder="1" applyAlignment="1">
      <alignment vertical="center" shrinkToFit="1"/>
    </xf>
    <xf numFmtId="0" fontId="3" fillId="0" borderId="56" xfId="0" applyFont="1" applyBorder="1" applyAlignment="1">
      <alignment horizontal="center" vertical="center" shrinkToFit="1"/>
    </xf>
    <xf numFmtId="0" fontId="7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textRotation="255" shrinkToFit="1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61" xfId="0" applyFont="1" applyBorder="1" applyAlignment="1">
      <alignment vertical="center"/>
    </xf>
    <xf numFmtId="0" fontId="54" fillId="0" borderId="62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53" fillId="0" borderId="12" xfId="0" applyFont="1" applyBorder="1" applyAlignment="1">
      <alignment horizontal="left" vertical="center"/>
    </xf>
    <xf numFmtId="0" fontId="53" fillId="0" borderId="15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 wrapText="1" shrinkToFit="1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53" fillId="0" borderId="0" xfId="0" applyFont="1" applyAlignment="1">
      <alignment horizontal="right" vertical="center"/>
    </xf>
    <xf numFmtId="0" fontId="3" fillId="0" borderId="70" xfId="0" applyFont="1" applyBorder="1" applyAlignment="1">
      <alignment vertical="center"/>
    </xf>
    <xf numFmtId="0" fontId="54" fillId="0" borderId="61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71" xfId="0" applyFont="1" applyBorder="1" applyAlignment="1">
      <alignment vertical="center"/>
    </xf>
    <xf numFmtId="0" fontId="54" fillId="0" borderId="42" xfId="0" applyFont="1" applyBorder="1" applyAlignment="1">
      <alignment vertical="center"/>
    </xf>
    <xf numFmtId="0" fontId="54" fillId="0" borderId="72" xfId="0" applyFont="1" applyBorder="1" applyAlignment="1">
      <alignment vertical="center"/>
    </xf>
    <xf numFmtId="0" fontId="54" fillId="0" borderId="7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20" fontId="3" fillId="0" borderId="10" xfId="0" applyNumberFormat="1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0" fillId="0" borderId="44" xfId="0" applyBorder="1" applyAlignment="1">
      <alignment/>
    </xf>
    <xf numFmtId="0" fontId="14" fillId="0" borderId="39" xfId="0" applyFont="1" applyBorder="1" applyAlignment="1">
      <alignment/>
    </xf>
    <xf numFmtId="0" fontId="14" fillId="0" borderId="74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textRotation="255" wrapText="1"/>
    </xf>
    <xf numFmtId="0" fontId="3" fillId="0" borderId="78" xfId="0" applyFont="1" applyBorder="1" applyAlignment="1">
      <alignment horizontal="center" vertical="center" textRotation="255" wrapText="1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95" xfId="0" applyFont="1" applyBorder="1" applyAlignment="1">
      <alignment horizontal="center" vertical="center" shrinkToFit="1"/>
    </xf>
    <xf numFmtId="0" fontId="2" fillId="0" borderId="96" xfId="0" applyFont="1" applyBorder="1" applyAlignment="1">
      <alignment horizontal="center" vertical="center" shrinkToFit="1"/>
    </xf>
    <xf numFmtId="0" fontId="2" fillId="0" borderId="97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 shrinkToFit="1"/>
    </xf>
    <xf numFmtId="0" fontId="2" fillId="0" borderId="10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99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3" fillId="0" borderId="10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3" fillId="0" borderId="104" xfId="0" applyFont="1" applyBorder="1" applyAlignment="1">
      <alignment horizontal="center" vertical="center" shrinkToFit="1"/>
    </xf>
    <xf numFmtId="0" fontId="3" fillId="0" borderId="105" xfId="0" applyFont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 shrinkToFit="1"/>
    </xf>
    <xf numFmtId="0" fontId="3" fillId="0" borderId="10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7" fillId="0" borderId="10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7" fillId="0" borderId="10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7" fillId="0" borderId="10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" width="2.375" style="1" customWidth="1"/>
    <col min="2" max="2" width="4.75390625" style="1" customWidth="1"/>
    <col min="3" max="22" width="4.50390625" style="1" customWidth="1"/>
    <col min="23" max="23" width="3.375" style="1" customWidth="1"/>
    <col min="24" max="24" width="16.625" style="58" customWidth="1"/>
    <col min="25" max="30" width="6.375" style="1" customWidth="1"/>
    <col min="31" max="16384" width="9.00390625" style="1" customWidth="1"/>
  </cols>
  <sheetData>
    <row r="1" spans="1:24" ht="20.2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X1" s="58" t="s">
        <v>37</v>
      </c>
    </row>
    <row r="2" ht="8.25" customHeight="1"/>
    <row r="3" spans="3:24" s="2" customFormat="1" ht="19.5" customHeight="1">
      <c r="C3" s="154" t="s">
        <v>40</v>
      </c>
      <c r="D3" s="154"/>
      <c r="E3" s="154"/>
      <c r="F3" s="154"/>
      <c r="G3" s="154"/>
      <c r="H3" s="154" t="s">
        <v>41</v>
      </c>
      <c r="I3" s="154"/>
      <c r="J3" s="154"/>
      <c r="K3" s="154"/>
      <c r="L3" s="154"/>
      <c r="M3" s="154" t="s">
        <v>42</v>
      </c>
      <c r="N3" s="154"/>
      <c r="O3" s="154"/>
      <c r="P3" s="154"/>
      <c r="Q3" s="154"/>
      <c r="R3" s="154" t="s">
        <v>43</v>
      </c>
      <c r="S3" s="154"/>
      <c r="T3" s="154"/>
      <c r="U3" s="154"/>
      <c r="V3" s="154"/>
      <c r="X3" s="52" t="s">
        <v>195</v>
      </c>
    </row>
    <row r="4" spans="3:24" s="2" customFormat="1" ht="18" customHeight="1">
      <c r="C4" s="5" t="s">
        <v>6</v>
      </c>
      <c r="D4" s="164" t="s">
        <v>200</v>
      </c>
      <c r="E4" s="165"/>
      <c r="F4" s="165"/>
      <c r="G4" s="166"/>
      <c r="H4" s="114" t="s">
        <v>10</v>
      </c>
      <c r="I4" s="164" t="s">
        <v>75</v>
      </c>
      <c r="J4" s="165"/>
      <c r="K4" s="165"/>
      <c r="L4" s="166"/>
      <c r="M4" s="114" t="s">
        <v>15</v>
      </c>
      <c r="N4" s="164" t="s">
        <v>207</v>
      </c>
      <c r="O4" s="165"/>
      <c r="P4" s="165"/>
      <c r="Q4" s="166"/>
      <c r="R4" s="114" t="s">
        <v>20</v>
      </c>
      <c r="S4" s="164" t="s">
        <v>76</v>
      </c>
      <c r="T4" s="165"/>
      <c r="U4" s="165"/>
      <c r="V4" s="166"/>
      <c r="X4" s="52" t="s">
        <v>197</v>
      </c>
    </row>
    <row r="5" spans="3:24" s="2" customFormat="1" ht="18" customHeight="1">
      <c r="C5" s="5" t="s">
        <v>1</v>
      </c>
      <c r="D5" s="164" t="s">
        <v>194</v>
      </c>
      <c r="E5" s="165"/>
      <c r="F5" s="165"/>
      <c r="G5" s="166"/>
      <c r="H5" s="114" t="s">
        <v>11</v>
      </c>
      <c r="I5" s="164" t="s">
        <v>205</v>
      </c>
      <c r="J5" s="165"/>
      <c r="K5" s="165"/>
      <c r="L5" s="166"/>
      <c r="M5" s="114" t="s">
        <v>16</v>
      </c>
      <c r="N5" s="164" t="s">
        <v>204</v>
      </c>
      <c r="O5" s="165"/>
      <c r="P5" s="165"/>
      <c r="Q5" s="166"/>
      <c r="R5" s="114" t="s">
        <v>21</v>
      </c>
      <c r="S5" s="164" t="s">
        <v>198</v>
      </c>
      <c r="T5" s="165"/>
      <c r="U5" s="165"/>
      <c r="V5" s="166"/>
      <c r="X5" s="5" t="s">
        <v>199</v>
      </c>
    </row>
    <row r="6" spans="3:24" s="2" customFormat="1" ht="18" customHeight="1">
      <c r="C6" s="5" t="s">
        <v>2</v>
      </c>
      <c r="D6" s="164" t="s">
        <v>209</v>
      </c>
      <c r="E6" s="165"/>
      <c r="F6" s="165"/>
      <c r="G6" s="166"/>
      <c r="H6" s="114" t="s">
        <v>12</v>
      </c>
      <c r="I6" s="164" t="s">
        <v>71</v>
      </c>
      <c r="J6" s="165"/>
      <c r="K6" s="165"/>
      <c r="L6" s="166"/>
      <c r="M6" s="114" t="s">
        <v>17</v>
      </c>
      <c r="N6" s="164" t="s">
        <v>202</v>
      </c>
      <c r="O6" s="165"/>
      <c r="P6" s="165"/>
      <c r="Q6" s="166"/>
      <c r="R6" s="114" t="s">
        <v>22</v>
      </c>
      <c r="S6" s="164" t="s">
        <v>74</v>
      </c>
      <c r="T6" s="165"/>
      <c r="U6" s="165"/>
      <c r="V6" s="166"/>
      <c r="X6" s="52" t="s">
        <v>204</v>
      </c>
    </row>
    <row r="7" spans="3:24" s="2" customFormat="1" ht="18" customHeight="1">
      <c r="C7" s="5" t="s">
        <v>3</v>
      </c>
      <c r="D7" s="164" t="s">
        <v>72</v>
      </c>
      <c r="E7" s="165"/>
      <c r="F7" s="165"/>
      <c r="G7" s="166"/>
      <c r="H7" s="114" t="s">
        <v>13</v>
      </c>
      <c r="I7" s="164" t="s">
        <v>210</v>
      </c>
      <c r="J7" s="165"/>
      <c r="K7" s="165"/>
      <c r="L7" s="166"/>
      <c r="M7" s="114" t="s">
        <v>18</v>
      </c>
      <c r="N7" s="164" t="s">
        <v>196</v>
      </c>
      <c r="O7" s="165"/>
      <c r="P7" s="165"/>
      <c r="Q7" s="166"/>
      <c r="R7" s="114" t="s">
        <v>23</v>
      </c>
      <c r="S7" s="164" t="s">
        <v>206</v>
      </c>
      <c r="T7" s="165"/>
      <c r="U7" s="165"/>
      <c r="V7" s="166"/>
      <c r="X7" s="52" t="s">
        <v>205</v>
      </c>
    </row>
    <row r="8" spans="3:24" s="2" customFormat="1" ht="18" customHeight="1">
      <c r="C8" s="5" t="s">
        <v>4</v>
      </c>
      <c r="D8" s="164" t="s">
        <v>73</v>
      </c>
      <c r="E8" s="165"/>
      <c r="F8" s="165"/>
      <c r="G8" s="166"/>
      <c r="H8" s="114" t="s">
        <v>14</v>
      </c>
      <c r="I8" s="164" t="s">
        <v>203</v>
      </c>
      <c r="J8" s="165"/>
      <c r="K8" s="165"/>
      <c r="L8" s="166"/>
      <c r="M8" s="114" t="s">
        <v>19</v>
      </c>
      <c r="N8" s="164" t="s">
        <v>54</v>
      </c>
      <c r="O8" s="165"/>
      <c r="P8" s="165"/>
      <c r="Q8" s="166"/>
      <c r="R8" s="114" t="s">
        <v>24</v>
      </c>
      <c r="S8" s="164" t="s">
        <v>55</v>
      </c>
      <c r="T8" s="165"/>
      <c r="U8" s="165"/>
      <c r="V8" s="166"/>
      <c r="X8" s="52" t="s">
        <v>206</v>
      </c>
    </row>
    <row r="9" spans="3:24" s="2" customFormat="1" ht="17.25" customHeight="1"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X9" s="52" t="s">
        <v>201</v>
      </c>
    </row>
    <row r="10" spans="3:24" s="2" customFormat="1" ht="18" customHeight="1">
      <c r="C10" s="3" t="s">
        <v>7</v>
      </c>
      <c r="D10" s="4" t="s">
        <v>47</v>
      </c>
      <c r="N10" s="9" t="s">
        <v>190</v>
      </c>
      <c r="X10" s="52" t="s">
        <v>202</v>
      </c>
    </row>
    <row r="11" spans="1:24" s="2" customFormat="1" ht="18.75" customHeight="1">
      <c r="A11" s="154" t="s">
        <v>9</v>
      </c>
      <c r="B11" s="5" t="s">
        <v>8</v>
      </c>
      <c r="C11" s="154" t="s">
        <v>25</v>
      </c>
      <c r="D11" s="154"/>
      <c r="E11" s="154"/>
      <c r="F11" s="154"/>
      <c r="G11" s="154"/>
      <c r="H11" s="154" t="s">
        <v>26</v>
      </c>
      <c r="I11" s="154"/>
      <c r="J11" s="154"/>
      <c r="K11" s="154"/>
      <c r="L11" s="154"/>
      <c r="M11" s="154" t="s">
        <v>27</v>
      </c>
      <c r="N11" s="154"/>
      <c r="O11" s="154"/>
      <c r="P11" s="154"/>
      <c r="Q11" s="154"/>
      <c r="R11" s="154" t="s">
        <v>28</v>
      </c>
      <c r="S11" s="154"/>
      <c r="T11" s="154"/>
      <c r="U11" s="154"/>
      <c r="V11" s="154"/>
      <c r="X11" s="52" t="s">
        <v>203</v>
      </c>
    </row>
    <row r="12" spans="1:24" s="2" customFormat="1" ht="18.75" customHeight="1">
      <c r="A12" s="154"/>
      <c r="B12" s="5" t="s">
        <v>5</v>
      </c>
      <c r="C12" s="154" t="s">
        <v>49</v>
      </c>
      <c r="D12" s="154"/>
      <c r="E12" s="154"/>
      <c r="F12" s="154"/>
      <c r="G12" s="154"/>
      <c r="H12" s="154" t="s">
        <v>50</v>
      </c>
      <c r="I12" s="154"/>
      <c r="J12" s="154"/>
      <c r="K12" s="154"/>
      <c r="L12" s="154"/>
      <c r="M12" s="154" t="s">
        <v>51</v>
      </c>
      <c r="N12" s="154"/>
      <c r="O12" s="154"/>
      <c r="P12" s="154"/>
      <c r="Q12" s="154"/>
      <c r="R12" s="154" t="s">
        <v>52</v>
      </c>
      <c r="S12" s="154"/>
      <c r="T12" s="154"/>
      <c r="U12" s="154"/>
      <c r="V12" s="154"/>
      <c r="X12" s="52" t="s">
        <v>208</v>
      </c>
    </row>
    <row r="13" spans="1:24" s="2" customFormat="1" ht="18.75" customHeight="1">
      <c r="A13" s="154">
        <v>1</v>
      </c>
      <c r="B13" s="155">
        <v>0.4375</v>
      </c>
      <c r="C13" s="153" t="str">
        <f>D5</f>
        <v>ヴァンラーレ</v>
      </c>
      <c r="D13" s="147"/>
      <c r="E13" s="60" t="s">
        <v>0</v>
      </c>
      <c r="F13" s="147" t="str">
        <f>D8</f>
        <v>多賀城FC</v>
      </c>
      <c r="G13" s="148"/>
      <c r="H13" s="153" t="str">
        <f>I5</f>
        <v>大住SSS</v>
      </c>
      <c r="I13" s="147"/>
      <c r="J13" s="60" t="s">
        <v>0</v>
      </c>
      <c r="K13" s="147" t="str">
        <f>I8</f>
        <v>和賀FC</v>
      </c>
      <c r="L13" s="148"/>
      <c r="M13" s="153" t="str">
        <f>N5</f>
        <v>FC角館</v>
      </c>
      <c r="N13" s="147"/>
      <c r="O13" s="60" t="s">
        <v>0</v>
      </c>
      <c r="P13" s="147" t="str">
        <f>N8</f>
        <v>古川SSS</v>
      </c>
      <c r="Q13" s="148"/>
      <c r="R13" s="153" t="str">
        <f>S5</f>
        <v>Athletic Club</v>
      </c>
      <c r="S13" s="163"/>
      <c r="T13" s="59" t="s">
        <v>0</v>
      </c>
      <c r="U13" s="147" t="str">
        <f>S8</f>
        <v>マリソル松島</v>
      </c>
      <c r="V13" s="160"/>
      <c r="X13" s="52" t="s">
        <v>209</v>
      </c>
    </row>
    <row r="14" spans="1:24" s="2" customFormat="1" ht="18.75" customHeight="1">
      <c r="A14" s="154"/>
      <c r="B14" s="154"/>
      <c r="C14" s="152">
        <v>4</v>
      </c>
      <c r="D14" s="149"/>
      <c r="E14" s="61" t="s">
        <v>53</v>
      </c>
      <c r="F14" s="149">
        <v>0</v>
      </c>
      <c r="G14" s="150"/>
      <c r="H14" s="152">
        <v>0</v>
      </c>
      <c r="I14" s="149"/>
      <c r="J14" s="61" t="s">
        <v>53</v>
      </c>
      <c r="K14" s="149">
        <v>1</v>
      </c>
      <c r="L14" s="150"/>
      <c r="M14" s="152">
        <v>0</v>
      </c>
      <c r="N14" s="149"/>
      <c r="O14" s="61" t="s">
        <v>53</v>
      </c>
      <c r="P14" s="149">
        <v>2</v>
      </c>
      <c r="Q14" s="150"/>
      <c r="R14" s="152">
        <v>2</v>
      </c>
      <c r="S14" s="161"/>
      <c r="T14" s="61" t="s">
        <v>53</v>
      </c>
      <c r="U14" s="149">
        <v>2</v>
      </c>
      <c r="V14" s="162"/>
      <c r="X14" s="52" t="s">
        <v>210</v>
      </c>
    </row>
    <row r="15" spans="1:24" s="2" customFormat="1" ht="18.75" customHeight="1">
      <c r="A15" s="154"/>
      <c r="B15" s="154"/>
      <c r="C15" s="110" t="s">
        <v>48</v>
      </c>
      <c r="D15" s="151" t="str">
        <f>D4</f>
        <v>OGASA.FC</v>
      </c>
      <c r="E15" s="151"/>
      <c r="F15" s="64" t="s">
        <v>150</v>
      </c>
      <c r="G15" s="63" t="s">
        <v>120</v>
      </c>
      <c r="H15" s="62" t="s">
        <v>48</v>
      </c>
      <c r="I15" s="151" t="str">
        <f>I4</f>
        <v>塩釜FC</v>
      </c>
      <c r="J15" s="151"/>
      <c r="K15" s="64" t="s">
        <v>150</v>
      </c>
      <c r="L15" s="63" t="s">
        <v>61</v>
      </c>
      <c r="M15" s="62" t="s">
        <v>48</v>
      </c>
      <c r="N15" s="151" t="str">
        <f>N4</f>
        <v>フォルトナ</v>
      </c>
      <c r="O15" s="151"/>
      <c r="P15" s="64" t="s">
        <v>150</v>
      </c>
      <c r="Q15" s="63" t="s">
        <v>63</v>
      </c>
      <c r="R15" s="62" t="s">
        <v>48</v>
      </c>
      <c r="S15" s="151" t="str">
        <f>S4</f>
        <v>アストロンFC</v>
      </c>
      <c r="T15" s="151"/>
      <c r="U15" s="64" t="s">
        <v>150</v>
      </c>
      <c r="V15" s="63" t="s">
        <v>211</v>
      </c>
      <c r="X15" s="52" t="s">
        <v>77</v>
      </c>
    </row>
    <row r="16" spans="1:24" s="2" customFormat="1" ht="18.75" customHeight="1">
      <c r="A16" s="154">
        <v>2</v>
      </c>
      <c r="B16" s="155">
        <v>0.4791666666666667</v>
      </c>
      <c r="C16" s="153" t="str">
        <f>D4</f>
        <v>OGASA.FC</v>
      </c>
      <c r="D16" s="147"/>
      <c r="E16" s="60" t="s">
        <v>0</v>
      </c>
      <c r="F16" s="147" t="str">
        <f>D6</f>
        <v>山形ＦＣ</v>
      </c>
      <c r="G16" s="148"/>
      <c r="H16" s="153" t="str">
        <f>I4</f>
        <v>塩釜FC</v>
      </c>
      <c r="I16" s="147"/>
      <c r="J16" s="60" t="s">
        <v>38</v>
      </c>
      <c r="K16" s="158" t="str">
        <f>I6</f>
        <v>桑野SSS</v>
      </c>
      <c r="L16" s="159"/>
      <c r="M16" s="153" t="str">
        <f>N4</f>
        <v>フォルトナ</v>
      </c>
      <c r="N16" s="147"/>
      <c r="O16" s="60" t="s">
        <v>0</v>
      </c>
      <c r="P16" s="147" t="str">
        <f>N6</f>
        <v>グルージャ盛岡</v>
      </c>
      <c r="Q16" s="148"/>
      <c r="R16" s="153" t="str">
        <f>S4</f>
        <v>アストロンFC</v>
      </c>
      <c r="S16" s="147"/>
      <c r="T16" s="59" t="s">
        <v>0</v>
      </c>
      <c r="U16" s="147" t="str">
        <f>S6</f>
        <v>仙台YMCA</v>
      </c>
      <c r="V16" s="148"/>
      <c r="X16" s="52" t="s">
        <v>71</v>
      </c>
    </row>
    <row r="17" spans="1:24" s="2" customFormat="1" ht="18.75" customHeight="1">
      <c r="A17" s="154"/>
      <c r="B17" s="154"/>
      <c r="C17" s="152">
        <v>1</v>
      </c>
      <c r="D17" s="149"/>
      <c r="E17" s="61" t="s">
        <v>53</v>
      </c>
      <c r="F17" s="149">
        <v>1</v>
      </c>
      <c r="G17" s="150"/>
      <c r="H17" s="152">
        <v>2</v>
      </c>
      <c r="I17" s="149"/>
      <c r="J17" s="61" t="s">
        <v>53</v>
      </c>
      <c r="K17" s="149">
        <v>2</v>
      </c>
      <c r="L17" s="150"/>
      <c r="M17" s="152">
        <v>0</v>
      </c>
      <c r="N17" s="149"/>
      <c r="O17" s="61" t="s">
        <v>53</v>
      </c>
      <c r="P17" s="149">
        <v>1</v>
      </c>
      <c r="Q17" s="150"/>
      <c r="R17" s="152">
        <v>2</v>
      </c>
      <c r="S17" s="149"/>
      <c r="T17" s="61" t="s">
        <v>53</v>
      </c>
      <c r="U17" s="149">
        <v>0</v>
      </c>
      <c r="V17" s="150"/>
      <c r="X17" s="52" t="s">
        <v>72</v>
      </c>
    </row>
    <row r="18" spans="1:24" s="2" customFormat="1" ht="18.75" customHeight="1">
      <c r="A18" s="154"/>
      <c r="B18" s="154"/>
      <c r="C18" s="62" t="s">
        <v>48</v>
      </c>
      <c r="D18" s="151" t="str">
        <f>D5</f>
        <v>ヴァンラーレ</v>
      </c>
      <c r="E18" s="151"/>
      <c r="F18" s="64" t="s">
        <v>150</v>
      </c>
      <c r="G18" s="63" t="s">
        <v>121</v>
      </c>
      <c r="H18" s="62" t="s">
        <v>48</v>
      </c>
      <c r="I18" s="151" t="str">
        <f>I5</f>
        <v>大住SSS</v>
      </c>
      <c r="J18" s="151"/>
      <c r="K18" s="64" t="s">
        <v>150</v>
      </c>
      <c r="L18" s="63" t="s">
        <v>62</v>
      </c>
      <c r="M18" s="62" t="s">
        <v>48</v>
      </c>
      <c r="N18" s="151" t="str">
        <f>N5</f>
        <v>FC角館</v>
      </c>
      <c r="O18" s="151"/>
      <c r="P18" s="64" t="s">
        <v>150</v>
      </c>
      <c r="Q18" s="63" t="s">
        <v>64</v>
      </c>
      <c r="R18" s="62" t="s">
        <v>48</v>
      </c>
      <c r="S18" s="151" t="str">
        <f>S5</f>
        <v>Athletic Club</v>
      </c>
      <c r="T18" s="151"/>
      <c r="U18" s="64" t="s">
        <v>150</v>
      </c>
      <c r="V18" s="63" t="s">
        <v>212</v>
      </c>
      <c r="X18" s="52" t="s">
        <v>75</v>
      </c>
    </row>
    <row r="19" spans="1:24" s="2" customFormat="1" ht="18.75" customHeight="1">
      <c r="A19" s="154">
        <v>3</v>
      </c>
      <c r="B19" s="155">
        <v>0.5208333333333334</v>
      </c>
      <c r="C19" s="153" t="str">
        <f>D5</f>
        <v>ヴァンラーレ</v>
      </c>
      <c r="D19" s="147"/>
      <c r="E19" s="60" t="s">
        <v>0</v>
      </c>
      <c r="F19" s="147" t="str">
        <f>D7</f>
        <v>勿来・F</v>
      </c>
      <c r="G19" s="148"/>
      <c r="H19" s="153" t="str">
        <f>I5</f>
        <v>大住SSS</v>
      </c>
      <c r="I19" s="147"/>
      <c r="J19" s="60" t="s">
        <v>38</v>
      </c>
      <c r="K19" s="147" t="str">
        <f>I7</f>
        <v>鶴岡ＦＣ</v>
      </c>
      <c r="L19" s="148"/>
      <c r="M19" s="153" t="str">
        <f>N5</f>
        <v>FC角館</v>
      </c>
      <c r="N19" s="147"/>
      <c r="O19" s="60" t="s">
        <v>0</v>
      </c>
      <c r="P19" s="147" t="str">
        <f>N7</f>
        <v>FIBRA．ＦＣ</v>
      </c>
      <c r="Q19" s="148"/>
      <c r="R19" s="153" t="str">
        <f>S5</f>
        <v>Athletic Club</v>
      </c>
      <c r="S19" s="147"/>
      <c r="T19" s="59" t="s">
        <v>0</v>
      </c>
      <c r="U19" s="147" t="str">
        <f>S7</f>
        <v>外旭川SSS</v>
      </c>
      <c r="V19" s="148"/>
      <c r="X19" s="52" t="s">
        <v>73</v>
      </c>
    </row>
    <row r="20" spans="1:24" s="2" customFormat="1" ht="18.75" customHeight="1">
      <c r="A20" s="154"/>
      <c r="B20" s="154"/>
      <c r="C20" s="152">
        <v>6</v>
      </c>
      <c r="D20" s="149"/>
      <c r="E20" s="61" t="s">
        <v>53</v>
      </c>
      <c r="F20" s="149">
        <v>1</v>
      </c>
      <c r="G20" s="150"/>
      <c r="H20" s="152">
        <v>1</v>
      </c>
      <c r="I20" s="149"/>
      <c r="J20" s="61" t="s">
        <v>53</v>
      </c>
      <c r="K20" s="149">
        <v>4</v>
      </c>
      <c r="L20" s="150"/>
      <c r="M20" s="152">
        <v>0</v>
      </c>
      <c r="N20" s="149"/>
      <c r="O20" s="61" t="s">
        <v>53</v>
      </c>
      <c r="P20" s="149">
        <v>1</v>
      </c>
      <c r="Q20" s="150"/>
      <c r="R20" s="152">
        <v>2</v>
      </c>
      <c r="S20" s="149"/>
      <c r="T20" s="61" t="s">
        <v>53</v>
      </c>
      <c r="U20" s="149">
        <v>0</v>
      </c>
      <c r="V20" s="150"/>
      <c r="X20" s="52" t="s">
        <v>74</v>
      </c>
    </row>
    <row r="21" spans="1:24" s="2" customFormat="1" ht="18.75" customHeight="1">
      <c r="A21" s="154"/>
      <c r="B21" s="154"/>
      <c r="C21" s="62" t="s">
        <v>48</v>
      </c>
      <c r="D21" s="151" t="str">
        <f>D6</f>
        <v>山形ＦＣ</v>
      </c>
      <c r="E21" s="151"/>
      <c r="F21" s="64" t="s">
        <v>150</v>
      </c>
      <c r="G21" s="63" t="s">
        <v>122</v>
      </c>
      <c r="H21" s="62" t="s">
        <v>48</v>
      </c>
      <c r="I21" s="151" t="str">
        <f>I6</f>
        <v>桑野SSS</v>
      </c>
      <c r="J21" s="151"/>
      <c r="K21" s="64" t="s">
        <v>150</v>
      </c>
      <c r="L21" s="63" t="s">
        <v>65</v>
      </c>
      <c r="M21" s="62" t="s">
        <v>48</v>
      </c>
      <c r="N21" s="151" t="str">
        <f>N6</f>
        <v>グルージャ盛岡</v>
      </c>
      <c r="O21" s="151"/>
      <c r="P21" s="64" t="s">
        <v>150</v>
      </c>
      <c r="Q21" s="63" t="s">
        <v>66</v>
      </c>
      <c r="R21" s="62" t="s">
        <v>48</v>
      </c>
      <c r="S21" s="151" t="str">
        <f>S6</f>
        <v>仙台YMCA</v>
      </c>
      <c r="T21" s="151"/>
      <c r="U21" s="64" t="s">
        <v>150</v>
      </c>
      <c r="V21" s="63" t="s">
        <v>213</v>
      </c>
      <c r="X21" s="52" t="s">
        <v>55</v>
      </c>
    </row>
    <row r="22" spans="1:24" s="2" customFormat="1" ht="18.75" customHeight="1">
      <c r="A22" s="154">
        <v>4</v>
      </c>
      <c r="B22" s="155">
        <v>0.5625</v>
      </c>
      <c r="C22" s="153" t="str">
        <f>D6</f>
        <v>山形ＦＣ</v>
      </c>
      <c r="D22" s="147"/>
      <c r="E22" s="60" t="s">
        <v>0</v>
      </c>
      <c r="F22" s="147" t="str">
        <f>D8</f>
        <v>多賀城FC</v>
      </c>
      <c r="G22" s="148"/>
      <c r="H22" s="153" t="str">
        <f>I6</f>
        <v>桑野SSS</v>
      </c>
      <c r="I22" s="147"/>
      <c r="J22" s="60" t="s">
        <v>38</v>
      </c>
      <c r="K22" s="147" t="str">
        <f>I8</f>
        <v>和賀FC</v>
      </c>
      <c r="L22" s="148"/>
      <c r="M22" s="153" t="str">
        <f>N6</f>
        <v>グルージャ盛岡</v>
      </c>
      <c r="N22" s="147"/>
      <c r="O22" s="60" t="s">
        <v>0</v>
      </c>
      <c r="P22" s="147" t="str">
        <f>N8</f>
        <v>古川SSS</v>
      </c>
      <c r="Q22" s="148"/>
      <c r="R22" s="153" t="str">
        <f>S6</f>
        <v>仙台YMCA</v>
      </c>
      <c r="S22" s="147"/>
      <c r="T22" s="59" t="s">
        <v>0</v>
      </c>
      <c r="U22" s="147" t="str">
        <f>S8</f>
        <v>マリソル松島</v>
      </c>
      <c r="V22" s="148"/>
      <c r="X22" s="52" t="s">
        <v>54</v>
      </c>
    </row>
    <row r="23" spans="1:24" s="2" customFormat="1" ht="18.75" customHeight="1">
      <c r="A23" s="154"/>
      <c r="B23" s="154"/>
      <c r="C23" s="152">
        <v>3</v>
      </c>
      <c r="D23" s="149"/>
      <c r="E23" s="61" t="s">
        <v>53</v>
      </c>
      <c r="F23" s="149">
        <v>0</v>
      </c>
      <c r="G23" s="150"/>
      <c r="H23" s="152">
        <v>2</v>
      </c>
      <c r="I23" s="149"/>
      <c r="J23" s="61" t="s">
        <v>53</v>
      </c>
      <c r="K23" s="149">
        <v>1</v>
      </c>
      <c r="L23" s="150"/>
      <c r="M23" s="152">
        <v>1</v>
      </c>
      <c r="N23" s="149"/>
      <c r="O23" s="61" t="s">
        <v>53</v>
      </c>
      <c r="P23" s="149">
        <v>0</v>
      </c>
      <c r="Q23" s="150"/>
      <c r="R23" s="152">
        <v>1</v>
      </c>
      <c r="S23" s="149"/>
      <c r="T23" s="61" t="s">
        <v>53</v>
      </c>
      <c r="U23" s="149">
        <v>7</v>
      </c>
      <c r="V23" s="150"/>
      <c r="X23" s="112"/>
    </row>
    <row r="24" spans="1:24" s="2" customFormat="1" ht="18.75" customHeight="1">
      <c r="A24" s="154"/>
      <c r="B24" s="154"/>
      <c r="C24" s="62" t="s">
        <v>48</v>
      </c>
      <c r="D24" s="151" t="str">
        <f>D7</f>
        <v>勿来・F</v>
      </c>
      <c r="E24" s="151"/>
      <c r="F24" s="64" t="s">
        <v>150</v>
      </c>
      <c r="G24" s="63" t="s">
        <v>123</v>
      </c>
      <c r="H24" s="62" t="s">
        <v>48</v>
      </c>
      <c r="I24" s="151" t="str">
        <f>I7</f>
        <v>鶴岡ＦＣ</v>
      </c>
      <c r="J24" s="151"/>
      <c r="K24" s="64" t="s">
        <v>150</v>
      </c>
      <c r="L24" s="63" t="s">
        <v>67</v>
      </c>
      <c r="M24" s="62" t="s">
        <v>48</v>
      </c>
      <c r="N24" s="151" t="str">
        <f>N7</f>
        <v>FIBRA．ＦＣ</v>
      </c>
      <c r="O24" s="151"/>
      <c r="P24" s="64" t="s">
        <v>150</v>
      </c>
      <c r="Q24" s="63" t="s">
        <v>68</v>
      </c>
      <c r="R24" s="62" t="s">
        <v>48</v>
      </c>
      <c r="S24" s="151" t="str">
        <f>S7</f>
        <v>外旭川SSS</v>
      </c>
      <c r="T24" s="151"/>
      <c r="U24" s="64" t="s">
        <v>150</v>
      </c>
      <c r="V24" s="63" t="s">
        <v>214</v>
      </c>
      <c r="X24" s="111"/>
    </row>
    <row r="25" spans="1:24" s="2" customFormat="1" ht="18.75" customHeight="1">
      <c r="A25" s="154">
        <v>5</v>
      </c>
      <c r="B25" s="155">
        <v>0.6041666666666666</v>
      </c>
      <c r="C25" s="153" t="str">
        <f>D4</f>
        <v>OGASA.FC</v>
      </c>
      <c r="D25" s="147"/>
      <c r="E25" s="60" t="s">
        <v>0</v>
      </c>
      <c r="F25" s="147" t="str">
        <f>D7</f>
        <v>勿来・F</v>
      </c>
      <c r="G25" s="148"/>
      <c r="H25" s="153" t="str">
        <f>I4</f>
        <v>塩釜FC</v>
      </c>
      <c r="I25" s="147"/>
      <c r="J25" s="60" t="s">
        <v>38</v>
      </c>
      <c r="K25" s="147" t="str">
        <f>I7</f>
        <v>鶴岡ＦＣ</v>
      </c>
      <c r="L25" s="148"/>
      <c r="M25" s="153" t="str">
        <f>N4</f>
        <v>フォルトナ</v>
      </c>
      <c r="N25" s="147"/>
      <c r="O25" s="60" t="s">
        <v>0</v>
      </c>
      <c r="P25" s="147" t="str">
        <f>N7</f>
        <v>FIBRA．ＦＣ</v>
      </c>
      <c r="Q25" s="148"/>
      <c r="R25" s="153" t="str">
        <f>S4</f>
        <v>アストロンFC</v>
      </c>
      <c r="S25" s="147"/>
      <c r="T25" s="59" t="s">
        <v>0</v>
      </c>
      <c r="U25" s="147" t="str">
        <f>S7</f>
        <v>外旭川SSS</v>
      </c>
      <c r="V25" s="148"/>
      <c r="X25" s="111"/>
    </row>
    <row r="26" spans="1:24" s="2" customFormat="1" ht="18.75" customHeight="1">
      <c r="A26" s="154"/>
      <c r="B26" s="154"/>
      <c r="C26" s="152">
        <v>4</v>
      </c>
      <c r="D26" s="149"/>
      <c r="E26" s="61" t="s">
        <v>53</v>
      </c>
      <c r="F26" s="149">
        <v>0</v>
      </c>
      <c r="G26" s="150"/>
      <c r="H26" s="152">
        <v>1</v>
      </c>
      <c r="I26" s="149"/>
      <c r="J26" s="61" t="s">
        <v>53</v>
      </c>
      <c r="K26" s="149">
        <v>0</v>
      </c>
      <c r="L26" s="150"/>
      <c r="M26" s="152">
        <v>0</v>
      </c>
      <c r="N26" s="149"/>
      <c r="O26" s="61" t="s">
        <v>53</v>
      </c>
      <c r="P26" s="149">
        <v>1</v>
      </c>
      <c r="Q26" s="150"/>
      <c r="R26" s="152">
        <v>1</v>
      </c>
      <c r="S26" s="149"/>
      <c r="T26" s="61" t="s">
        <v>53</v>
      </c>
      <c r="U26" s="149">
        <v>0</v>
      </c>
      <c r="V26" s="150"/>
      <c r="X26" s="111"/>
    </row>
    <row r="27" spans="1:22" s="2" customFormat="1" ht="18.75" customHeight="1">
      <c r="A27" s="154"/>
      <c r="B27" s="154"/>
      <c r="C27" s="62" t="s">
        <v>48</v>
      </c>
      <c r="D27" s="151" t="str">
        <f>D8</f>
        <v>多賀城FC</v>
      </c>
      <c r="E27" s="151"/>
      <c r="F27" s="64" t="s">
        <v>150</v>
      </c>
      <c r="G27" s="63" t="s">
        <v>124</v>
      </c>
      <c r="H27" s="62" t="s">
        <v>48</v>
      </c>
      <c r="I27" s="151" t="str">
        <f>I8</f>
        <v>和賀FC</v>
      </c>
      <c r="J27" s="151"/>
      <c r="K27" s="64" t="s">
        <v>150</v>
      </c>
      <c r="L27" s="63" t="s">
        <v>69</v>
      </c>
      <c r="M27" s="62" t="s">
        <v>48</v>
      </c>
      <c r="N27" s="151" t="str">
        <f>N8</f>
        <v>古川SSS</v>
      </c>
      <c r="O27" s="151"/>
      <c r="P27" s="64" t="s">
        <v>150</v>
      </c>
      <c r="Q27" s="63" t="s">
        <v>70</v>
      </c>
      <c r="R27" s="62" t="s">
        <v>48</v>
      </c>
      <c r="S27" s="151" t="str">
        <f>S8</f>
        <v>マリソル松島</v>
      </c>
      <c r="T27" s="151"/>
      <c r="U27" s="64" t="s">
        <v>150</v>
      </c>
      <c r="V27" s="63" t="s">
        <v>215</v>
      </c>
    </row>
    <row r="28" spans="1:24" s="2" customFormat="1" ht="14.2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X28" s="111"/>
    </row>
    <row r="29" spans="3:24" s="2" customFormat="1" ht="18.75" customHeight="1">
      <c r="C29" s="3" t="s">
        <v>7</v>
      </c>
      <c r="D29" s="4" t="s">
        <v>56</v>
      </c>
      <c r="R29" s="9"/>
      <c r="X29" s="111"/>
    </row>
    <row r="30" spans="1:24" s="2" customFormat="1" ht="18.75" customHeight="1">
      <c r="A30" s="154" t="s">
        <v>9</v>
      </c>
      <c r="B30" s="5" t="s">
        <v>8</v>
      </c>
      <c r="C30" s="154" t="s">
        <v>25</v>
      </c>
      <c r="D30" s="154"/>
      <c r="E30" s="154"/>
      <c r="F30" s="154"/>
      <c r="G30" s="154"/>
      <c r="H30" s="154" t="s">
        <v>26</v>
      </c>
      <c r="I30" s="154"/>
      <c r="J30" s="154"/>
      <c r="K30" s="154"/>
      <c r="L30" s="154"/>
      <c r="M30" s="154" t="s">
        <v>27</v>
      </c>
      <c r="N30" s="154"/>
      <c r="O30" s="154"/>
      <c r="P30" s="154"/>
      <c r="Q30" s="154"/>
      <c r="R30" s="154" t="s">
        <v>28</v>
      </c>
      <c r="S30" s="154"/>
      <c r="T30" s="154"/>
      <c r="U30" s="154"/>
      <c r="V30" s="154"/>
      <c r="X30" s="111"/>
    </row>
    <row r="31" spans="1:24" s="2" customFormat="1" ht="18.75" customHeight="1">
      <c r="A31" s="154"/>
      <c r="B31" s="5" t="s">
        <v>5</v>
      </c>
      <c r="C31" s="154" t="s">
        <v>49</v>
      </c>
      <c r="D31" s="154"/>
      <c r="E31" s="154"/>
      <c r="F31" s="154"/>
      <c r="G31" s="154"/>
      <c r="H31" s="154" t="s">
        <v>50</v>
      </c>
      <c r="I31" s="154"/>
      <c r="J31" s="154"/>
      <c r="K31" s="154"/>
      <c r="L31" s="154"/>
      <c r="M31" s="154" t="s">
        <v>51</v>
      </c>
      <c r="N31" s="154"/>
      <c r="O31" s="154"/>
      <c r="P31" s="154"/>
      <c r="Q31" s="154"/>
      <c r="R31" s="154" t="s">
        <v>52</v>
      </c>
      <c r="S31" s="154"/>
      <c r="T31" s="154"/>
      <c r="U31" s="154"/>
      <c r="V31" s="154"/>
      <c r="X31" s="111"/>
    </row>
    <row r="32" spans="1:24" s="2" customFormat="1" ht="18.75" customHeight="1">
      <c r="A32" s="154">
        <v>1</v>
      </c>
      <c r="B32" s="155">
        <v>0.375</v>
      </c>
      <c r="C32" s="153" t="str">
        <f>D7</f>
        <v>勿来・F</v>
      </c>
      <c r="D32" s="147"/>
      <c r="E32" s="59" t="s">
        <v>0</v>
      </c>
      <c r="F32" s="147" t="str">
        <f>D8</f>
        <v>多賀城FC</v>
      </c>
      <c r="G32" s="148"/>
      <c r="H32" s="153" t="str">
        <f>I7</f>
        <v>鶴岡ＦＣ</v>
      </c>
      <c r="I32" s="147"/>
      <c r="J32" s="59" t="s">
        <v>0</v>
      </c>
      <c r="K32" s="147" t="str">
        <f>I8</f>
        <v>和賀FC</v>
      </c>
      <c r="L32" s="148"/>
      <c r="M32" s="153" t="str">
        <f>N7</f>
        <v>FIBRA．ＦＣ</v>
      </c>
      <c r="N32" s="147"/>
      <c r="O32" s="59" t="s">
        <v>0</v>
      </c>
      <c r="P32" s="147" t="str">
        <f>N8</f>
        <v>古川SSS</v>
      </c>
      <c r="Q32" s="148"/>
      <c r="R32" s="153" t="str">
        <f>S7</f>
        <v>外旭川SSS</v>
      </c>
      <c r="S32" s="147"/>
      <c r="T32" s="59" t="s">
        <v>0</v>
      </c>
      <c r="U32" s="147" t="str">
        <f>S8</f>
        <v>マリソル松島</v>
      </c>
      <c r="V32" s="148"/>
      <c r="X32" s="111"/>
    </row>
    <row r="33" spans="1:24" s="2" customFormat="1" ht="18.75" customHeight="1">
      <c r="A33" s="154"/>
      <c r="B33" s="154"/>
      <c r="C33" s="152">
        <v>1</v>
      </c>
      <c r="D33" s="149"/>
      <c r="E33" s="61" t="s">
        <v>53</v>
      </c>
      <c r="F33" s="149">
        <v>1</v>
      </c>
      <c r="G33" s="150"/>
      <c r="H33" s="152">
        <v>1</v>
      </c>
      <c r="I33" s="149"/>
      <c r="J33" s="61" t="s">
        <v>53</v>
      </c>
      <c r="K33" s="149">
        <v>0</v>
      </c>
      <c r="L33" s="150"/>
      <c r="M33" s="152">
        <v>1</v>
      </c>
      <c r="N33" s="149"/>
      <c r="O33" s="61" t="s">
        <v>53</v>
      </c>
      <c r="P33" s="149">
        <v>7</v>
      </c>
      <c r="Q33" s="150"/>
      <c r="R33" s="152">
        <v>2</v>
      </c>
      <c r="S33" s="149"/>
      <c r="T33" s="61" t="s">
        <v>53</v>
      </c>
      <c r="U33" s="149">
        <v>4</v>
      </c>
      <c r="V33" s="150"/>
      <c r="X33" s="111"/>
    </row>
    <row r="34" spans="1:24" s="2" customFormat="1" ht="18.75" customHeight="1">
      <c r="A34" s="154"/>
      <c r="B34" s="154"/>
      <c r="C34" s="62" t="s">
        <v>48</v>
      </c>
      <c r="D34" s="151" t="str">
        <f>D5</f>
        <v>ヴァンラーレ</v>
      </c>
      <c r="E34" s="151"/>
      <c r="F34" s="64" t="s">
        <v>150</v>
      </c>
      <c r="G34" s="63" t="s">
        <v>122</v>
      </c>
      <c r="H34" s="62" t="s">
        <v>48</v>
      </c>
      <c r="I34" s="151" t="str">
        <f>I5</f>
        <v>大住SSS</v>
      </c>
      <c r="J34" s="151"/>
      <c r="K34" s="64" t="s">
        <v>150</v>
      </c>
      <c r="L34" s="63" t="s">
        <v>65</v>
      </c>
      <c r="M34" s="62" t="s">
        <v>48</v>
      </c>
      <c r="N34" s="151" t="str">
        <f>N5</f>
        <v>FC角館</v>
      </c>
      <c r="O34" s="151"/>
      <c r="P34" s="64" t="s">
        <v>150</v>
      </c>
      <c r="Q34" s="63" t="s">
        <v>66</v>
      </c>
      <c r="R34" s="62" t="s">
        <v>48</v>
      </c>
      <c r="S34" s="151" t="str">
        <f>S5</f>
        <v>Athletic Club</v>
      </c>
      <c r="T34" s="151"/>
      <c r="U34" s="64" t="s">
        <v>150</v>
      </c>
      <c r="V34" s="63" t="s">
        <v>125</v>
      </c>
      <c r="X34" s="111"/>
    </row>
    <row r="35" spans="1:24" s="2" customFormat="1" ht="18.75" customHeight="1">
      <c r="A35" s="154">
        <v>2</v>
      </c>
      <c r="B35" s="155">
        <v>0.4166666666666667</v>
      </c>
      <c r="C35" s="153" t="str">
        <f>D5</f>
        <v>ヴァンラーレ</v>
      </c>
      <c r="D35" s="147"/>
      <c r="E35" s="59" t="s">
        <v>0</v>
      </c>
      <c r="F35" s="147" t="str">
        <f>D6</f>
        <v>山形ＦＣ</v>
      </c>
      <c r="G35" s="148"/>
      <c r="H35" s="153" t="str">
        <f>I5</f>
        <v>大住SSS</v>
      </c>
      <c r="I35" s="147"/>
      <c r="J35" s="59" t="s">
        <v>0</v>
      </c>
      <c r="K35" s="147" t="str">
        <f>I6</f>
        <v>桑野SSS</v>
      </c>
      <c r="L35" s="148"/>
      <c r="M35" s="153" t="str">
        <f>N5</f>
        <v>FC角館</v>
      </c>
      <c r="N35" s="147"/>
      <c r="O35" s="59" t="s">
        <v>0</v>
      </c>
      <c r="P35" s="147" t="str">
        <f>N6</f>
        <v>グルージャ盛岡</v>
      </c>
      <c r="Q35" s="148"/>
      <c r="R35" s="153" t="str">
        <f>S5</f>
        <v>Athletic Club</v>
      </c>
      <c r="S35" s="147"/>
      <c r="T35" s="59" t="s">
        <v>0</v>
      </c>
      <c r="U35" s="147" t="str">
        <f>S6</f>
        <v>仙台YMCA</v>
      </c>
      <c r="V35" s="148"/>
      <c r="X35" s="111"/>
    </row>
    <row r="36" spans="1:24" s="2" customFormat="1" ht="18.75" customHeight="1">
      <c r="A36" s="154"/>
      <c r="B36" s="154"/>
      <c r="C36" s="152">
        <v>3</v>
      </c>
      <c r="D36" s="149"/>
      <c r="E36" s="61" t="s">
        <v>53</v>
      </c>
      <c r="F36" s="149">
        <v>0</v>
      </c>
      <c r="G36" s="150"/>
      <c r="H36" s="152">
        <v>2</v>
      </c>
      <c r="I36" s="149"/>
      <c r="J36" s="61" t="s">
        <v>53</v>
      </c>
      <c r="K36" s="149">
        <v>2</v>
      </c>
      <c r="L36" s="150"/>
      <c r="M36" s="152">
        <v>0</v>
      </c>
      <c r="N36" s="149"/>
      <c r="O36" s="61" t="s">
        <v>53</v>
      </c>
      <c r="P36" s="149">
        <v>5</v>
      </c>
      <c r="Q36" s="150"/>
      <c r="R36" s="152">
        <v>6</v>
      </c>
      <c r="S36" s="149"/>
      <c r="T36" s="61" t="s">
        <v>53</v>
      </c>
      <c r="U36" s="149">
        <v>1</v>
      </c>
      <c r="V36" s="150"/>
      <c r="X36" s="111"/>
    </row>
    <row r="37" spans="1:24" s="2" customFormat="1" ht="18.75" customHeight="1">
      <c r="A37" s="154"/>
      <c r="B37" s="154"/>
      <c r="C37" s="62" t="s">
        <v>48</v>
      </c>
      <c r="D37" s="151" t="str">
        <f>D8</f>
        <v>多賀城FC</v>
      </c>
      <c r="E37" s="151"/>
      <c r="F37" s="64" t="s">
        <v>150</v>
      </c>
      <c r="G37" s="63" t="s">
        <v>120</v>
      </c>
      <c r="H37" s="62" t="s">
        <v>48</v>
      </c>
      <c r="I37" s="151" t="str">
        <f>I8</f>
        <v>和賀FC</v>
      </c>
      <c r="J37" s="151"/>
      <c r="K37" s="64" t="s">
        <v>150</v>
      </c>
      <c r="L37" s="63" t="s">
        <v>61</v>
      </c>
      <c r="M37" s="62" t="s">
        <v>48</v>
      </c>
      <c r="N37" s="151" t="str">
        <f>N8</f>
        <v>古川SSS</v>
      </c>
      <c r="O37" s="151"/>
      <c r="P37" s="64" t="s">
        <v>150</v>
      </c>
      <c r="Q37" s="63" t="s">
        <v>63</v>
      </c>
      <c r="R37" s="62" t="s">
        <v>48</v>
      </c>
      <c r="S37" s="151" t="str">
        <f>S8</f>
        <v>マリソル松島</v>
      </c>
      <c r="T37" s="151"/>
      <c r="U37" s="64" t="s">
        <v>150</v>
      </c>
      <c r="V37" s="63" t="s">
        <v>126</v>
      </c>
      <c r="X37" s="111"/>
    </row>
    <row r="38" spans="1:24" s="2" customFormat="1" ht="18.75" customHeight="1">
      <c r="A38" s="154">
        <v>3</v>
      </c>
      <c r="B38" s="155">
        <v>0.458333333333333</v>
      </c>
      <c r="C38" s="153" t="str">
        <f>D4</f>
        <v>OGASA.FC</v>
      </c>
      <c r="D38" s="147"/>
      <c r="E38" s="59" t="s">
        <v>0</v>
      </c>
      <c r="F38" s="147" t="str">
        <f>D8</f>
        <v>多賀城FC</v>
      </c>
      <c r="G38" s="148"/>
      <c r="H38" s="153" t="str">
        <f>I4</f>
        <v>塩釜FC</v>
      </c>
      <c r="I38" s="147"/>
      <c r="J38" s="59" t="s">
        <v>0</v>
      </c>
      <c r="K38" s="147" t="str">
        <f>I8</f>
        <v>和賀FC</v>
      </c>
      <c r="L38" s="148"/>
      <c r="M38" s="153" t="str">
        <f>N4</f>
        <v>フォルトナ</v>
      </c>
      <c r="N38" s="147"/>
      <c r="O38" s="59" t="s">
        <v>0</v>
      </c>
      <c r="P38" s="147" t="str">
        <f>N8</f>
        <v>古川SSS</v>
      </c>
      <c r="Q38" s="148"/>
      <c r="R38" s="153" t="str">
        <f>S4</f>
        <v>アストロンFC</v>
      </c>
      <c r="S38" s="147"/>
      <c r="T38" s="59" t="s">
        <v>0</v>
      </c>
      <c r="U38" s="147" t="str">
        <f>S8</f>
        <v>マリソル松島</v>
      </c>
      <c r="V38" s="148"/>
      <c r="X38" s="111"/>
    </row>
    <row r="39" spans="1:24" s="2" customFormat="1" ht="18.75" customHeight="1">
      <c r="A39" s="154"/>
      <c r="B39" s="154"/>
      <c r="C39" s="152">
        <v>4</v>
      </c>
      <c r="D39" s="149"/>
      <c r="E39" s="61" t="s">
        <v>53</v>
      </c>
      <c r="F39" s="149">
        <v>0</v>
      </c>
      <c r="G39" s="150"/>
      <c r="H39" s="152">
        <v>11</v>
      </c>
      <c r="I39" s="149"/>
      <c r="J39" s="61" t="s">
        <v>53</v>
      </c>
      <c r="K39" s="149">
        <v>0</v>
      </c>
      <c r="L39" s="150"/>
      <c r="M39" s="152">
        <v>0</v>
      </c>
      <c r="N39" s="149"/>
      <c r="O39" s="61" t="s">
        <v>53</v>
      </c>
      <c r="P39" s="149">
        <v>1</v>
      </c>
      <c r="Q39" s="150"/>
      <c r="R39" s="152">
        <v>1</v>
      </c>
      <c r="S39" s="149"/>
      <c r="T39" s="61" t="s">
        <v>53</v>
      </c>
      <c r="U39" s="149">
        <v>1</v>
      </c>
      <c r="V39" s="150"/>
      <c r="X39" s="111"/>
    </row>
    <row r="40" spans="1:24" s="2" customFormat="1" ht="18.75" customHeight="1">
      <c r="A40" s="154"/>
      <c r="B40" s="154"/>
      <c r="C40" s="62" t="s">
        <v>48</v>
      </c>
      <c r="D40" s="151" t="str">
        <f>D6</f>
        <v>山形ＦＣ</v>
      </c>
      <c r="E40" s="151"/>
      <c r="F40" s="64" t="s">
        <v>150</v>
      </c>
      <c r="G40" s="63" t="s">
        <v>123</v>
      </c>
      <c r="H40" s="62" t="s">
        <v>48</v>
      </c>
      <c r="I40" s="151" t="str">
        <f>I6</f>
        <v>桑野SSS</v>
      </c>
      <c r="J40" s="151"/>
      <c r="K40" s="64" t="s">
        <v>150</v>
      </c>
      <c r="L40" s="63" t="s">
        <v>67</v>
      </c>
      <c r="M40" s="62" t="s">
        <v>48</v>
      </c>
      <c r="N40" s="151" t="str">
        <f>N6</f>
        <v>グルージャ盛岡</v>
      </c>
      <c r="O40" s="151"/>
      <c r="P40" s="64" t="s">
        <v>150</v>
      </c>
      <c r="Q40" s="63" t="s">
        <v>68</v>
      </c>
      <c r="R40" s="62" t="s">
        <v>48</v>
      </c>
      <c r="S40" s="151" t="str">
        <f>S6</f>
        <v>仙台YMCA</v>
      </c>
      <c r="T40" s="151"/>
      <c r="U40" s="64" t="s">
        <v>150</v>
      </c>
      <c r="V40" s="63" t="s">
        <v>127</v>
      </c>
      <c r="X40" s="111"/>
    </row>
    <row r="41" spans="1:24" s="2" customFormat="1" ht="18.75" customHeight="1">
      <c r="A41" s="154">
        <v>4</v>
      </c>
      <c r="B41" s="155">
        <v>0.5</v>
      </c>
      <c r="C41" s="153" t="str">
        <f>D6</f>
        <v>山形ＦＣ</v>
      </c>
      <c r="D41" s="147"/>
      <c r="E41" s="59" t="s">
        <v>0</v>
      </c>
      <c r="F41" s="147" t="str">
        <f>D7</f>
        <v>勿来・F</v>
      </c>
      <c r="G41" s="148"/>
      <c r="H41" s="153" t="str">
        <f>I6</f>
        <v>桑野SSS</v>
      </c>
      <c r="I41" s="147"/>
      <c r="J41" s="59" t="s">
        <v>0</v>
      </c>
      <c r="K41" s="147" t="str">
        <f>I7</f>
        <v>鶴岡ＦＣ</v>
      </c>
      <c r="L41" s="148"/>
      <c r="M41" s="153" t="str">
        <f>N6</f>
        <v>グルージャ盛岡</v>
      </c>
      <c r="N41" s="147"/>
      <c r="O41" s="59" t="s">
        <v>0</v>
      </c>
      <c r="P41" s="147" t="str">
        <f>N7</f>
        <v>FIBRA．ＦＣ</v>
      </c>
      <c r="Q41" s="148"/>
      <c r="R41" s="153" t="str">
        <f>S6</f>
        <v>仙台YMCA</v>
      </c>
      <c r="S41" s="147"/>
      <c r="T41" s="59" t="s">
        <v>0</v>
      </c>
      <c r="U41" s="147" t="str">
        <f>S7</f>
        <v>外旭川SSS</v>
      </c>
      <c r="V41" s="148"/>
      <c r="X41" s="111"/>
    </row>
    <row r="42" spans="1:24" s="2" customFormat="1" ht="18.75" customHeight="1">
      <c r="A42" s="154"/>
      <c r="B42" s="154"/>
      <c r="C42" s="152">
        <v>3</v>
      </c>
      <c r="D42" s="149"/>
      <c r="E42" s="61" t="s">
        <v>53</v>
      </c>
      <c r="F42" s="149">
        <v>0</v>
      </c>
      <c r="G42" s="150"/>
      <c r="H42" s="152">
        <v>3</v>
      </c>
      <c r="I42" s="149"/>
      <c r="J42" s="61" t="s">
        <v>53</v>
      </c>
      <c r="K42" s="149">
        <v>0</v>
      </c>
      <c r="L42" s="150"/>
      <c r="M42" s="152">
        <v>2</v>
      </c>
      <c r="N42" s="149"/>
      <c r="O42" s="61" t="s">
        <v>53</v>
      </c>
      <c r="P42" s="149">
        <v>1</v>
      </c>
      <c r="Q42" s="150"/>
      <c r="R42" s="152">
        <v>0</v>
      </c>
      <c r="S42" s="149"/>
      <c r="T42" s="61" t="s">
        <v>53</v>
      </c>
      <c r="U42" s="149">
        <v>2</v>
      </c>
      <c r="V42" s="150"/>
      <c r="X42" s="111"/>
    </row>
    <row r="43" spans="1:24" s="2" customFormat="1" ht="18.75" customHeight="1">
      <c r="A43" s="154"/>
      <c r="B43" s="154"/>
      <c r="C43" s="62" t="s">
        <v>48</v>
      </c>
      <c r="D43" s="151" t="str">
        <f>D4</f>
        <v>OGASA.FC</v>
      </c>
      <c r="E43" s="151"/>
      <c r="F43" s="64" t="s">
        <v>150</v>
      </c>
      <c r="G43" s="63" t="s">
        <v>121</v>
      </c>
      <c r="H43" s="62" t="s">
        <v>48</v>
      </c>
      <c r="I43" s="151" t="str">
        <f>I4</f>
        <v>塩釜FC</v>
      </c>
      <c r="J43" s="151"/>
      <c r="K43" s="64" t="s">
        <v>150</v>
      </c>
      <c r="L43" s="63" t="s">
        <v>62</v>
      </c>
      <c r="M43" s="62" t="s">
        <v>48</v>
      </c>
      <c r="N43" s="151" t="str">
        <f>N4</f>
        <v>フォルトナ</v>
      </c>
      <c r="O43" s="151"/>
      <c r="P43" s="64" t="s">
        <v>150</v>
      </c>
      <c r="Q43" s="63" t="s">
        <v>64</v>
      </c>
      <c r="R43" s="62" t="s">
        <v>48</v>
      </c>
      <c r="S43" s="151" t="str">
        <f>S4</f>
        <v>アストロンFC</v>
      </c>
      <c r="T43" s="151"/>
      <c r="U43" s="64" t="s">
        <v>150</v>
      </c>
      <c r="V43" s="63" t="s">
        <v>128</v>
      </c>
      <c r="X43" s="111"/>
    </row>
    <row r="44" spans="1:24" s="2" customFormat="1" ht="18.75" customHeight="1">
      <c r="A44" s="154">
        <v>5</v>
      </c>
      <c r="B44" s="155">
        <v>0.541666666666667</v>
      </c>
      <c r="C44" s="153" t="str">
        <f>D4</f>
        <v>OGASA.FC</v>
      </c>
      <c r="D44" s="147"/>
      <c r="E44" s="59" t="s">
        <v>0</v>
      </c>
      <c r="F44" s="147" t="str">
        <f>D5</f>
        <v>ヴァンラーレ</v>
      </c>
      <c r="G44" s="148"/>
      <c r="H44" s="153" t="str">
        <f>I4</f>
        <v>塩釜FC</v>
      </c>
      <c r="I44" s="147"/>
      <c r="J44" s="59" t="s">
        <v>0</v>
      </c>
      <c r="K44" s="147" t="str">
        <f>I5</f>
        <v>大住SSS</v>
      </c>
      <c r="L44" s="148"/>
      <c r="M44" s="153" t="str">
        <f>N4</f>
        <v>フォルトナ</v>
      </c>
      <c r="N44" s="147"/>
      <c r="O44" s="59" t="s">
        <v>0</v>
      </c>
      <c r="P44" s="147" t="str">
        <f>N5</f>
        <v>FC角館</v>
      </c>
      <c r="Q44" s="148"/>
      <c r="R44" s="153" t="str">
        <f>S4</f>
        <v>アストロンFC</v>
      </c>
      <c r="S44" s="147"/>
      <c r="T44" s="59" t="s">
        <v>0</v>
      </c>
      <c r="U44" s="147" t="str">
        <f>S5</f>
        <v>Athletic Club</v>
      </c>
      <c r="V44" s="148"/>
      <c r="X44" s="111"/>
    </row>
    <row r="45" spans="1:24" s="2" customFormat="1" ht="18.75" customHeight="1">
      <c r="A45" s="154"/>
      <c r="B45" s="154"/>
      <c r="C45" s="152">
        <v>0</v>
      </c>
      <c r="D45" s="149"/>
      <c r="E45" s="61" t="s">
        <v>53</v>
      </c>
      <c r="F45" s="149">
        <v>0</v>
      </c>
      <c r="G45" s="150"/>
      <c r="H45" s="152">
        <v>3</v>
      </c>
      <c r="I45" s="149"/>
      <c r="J45" s="61" t="s">
        <v>53</v>
      </c>
      <c r="K45" s="149">
        <v>1</v>
      </c>
      <c r="L45" s="150"/>
      <c r="M45" s="152">
        <v>2</v>
      </c>
      <c r="N45" s="149"/>
      <c r="O45" s="61" t="s">
        <v>53</v>
      </c>
      <c r="P45" s="149">
        <v>0</v>
      </c>
      <c r="Q45" s="150"/>
      <c r="R45" s="152">
        <v>1</v>
      </c>
      <c r="S45" s="149"/>
      <c r="T45" s="61" t="s">
        <v>53</v>
      </c>
      <c r="U45" s="149">
        <v>2</v>
      </c>
      <c r="V45" s="150"/>
      <c r="X45" s="58"/>
    </row>
    <row r="46" spans="1:24" s="2" customFormat="1" ht="18.75" customHeight="1">
      <c r="A46" s="154"/>
      <c r="B46" s="154"/>
      <c r="C46" s="62" t="s">
        <v>48</v>
      </c>
      <c r="D46" s="151" t="str">
        <f>D7</f>
        <v>勿来・F</v>
      </c>
      <c r="E46" s="156"/>
      <c r="F46" s="64" t="s">
        <v>150</v>
      </c>
      <c r="G46" s="63" t="s">
        <v>124</v>
      </c>
      <c r="H46" s="62" t="s">
        <v>48</v>
      </c>
      <c r="I46" s="151" t="str">
        <f>I7</f>
        <v>鶴岡ＦＣ</v>
      </c>
      <c r="J46" s="156"/>
      <c r="K46" s="64" t="s">
        <v>150</v>
      </c>
      <c r="L46" s="63" t="s">
        <v>69</v>
      </c>
      <c r="M46" s="62" t="s">
        <v>48</v>
      </c>
      <c r="N46" s="151" t="str">
        <f>N7</f>
        <v>FIBRA．ＦＣ</v>
      </c>
      <c r="O46" s="156"/>
      <c r="P46" s="64" t="s">
        <v>150</v>
      </c>
      <c r="Q46" s="63" t="s">
        <v>70</v>
      </c>
      <c r="R46" s="62" t="s">
        <v>48</v>
      </c>
      <c r="S46" s="151" t="str">
        <f>S7</f>
        <v>外旭川SSS</v>
      </c>
      <c r="T46" s="151"/>
      <c r="U46" s="64" t="s">
        <v>150</v>
      </c>
      <c r="V46" s="63" t="s">
        <v>129</v>
      </c>
      <c r="X46" s="58"/>
    </row>
  </sheetData>
  <sheetProtection/>
  <mergeCells count="263">
    <mergeCell ref="S8:V8"/>
    <mergeCell ref="D8:G8"/>
    <mergeCell ref="D4:G4"/>
    <mergeCell ref="D5:G5"/>
    <mergeCell ref="D6:G6"/>
    <mergeCell ref="D7:G7"/>
    <mergeCell ref="S4:V4"/>
    <mergeCell ref="S5:V5"/>
    <mergeCell ref="S6:V6"/>
    <mergeCell ref="S7:V7"/>
    <mergeCell ref="I4:L4"/>
    <mergeCell ref="M23:N23"/>
    <mergeCell ref="I7:L7"/>
    <mergeCell ref="I8:L8"/>
    <mergeCell ref="I5:L5"/>
    <mergeCell ref="I6:L6"/>
    <mergeCell ref="N4:Q4"/>
    <mergeCell ref="N5:Q5"/>
    <mergeCell ref="N6:Q6"/>
    <mergeCell ref="N7:Q7"/>
    <mergeCell ref="H23:I23"/>
    <mergeCell ref="U23:V23"/>
    <mergeCell ref="S21:T21"/>
    <mergeCell ref="K20:L20"/>
    <mergeCell ref="M11:Q11"/>
    <mergeCell ref="N8:Q8"/>
    <mergeCell ref="M20:N20"/>
    <mergeCell ref="M13:N13"/>
    <mergeCell ref="P17:Q17"/>
    <mergeCell ref="P16:Q16"/>
    <mergeCell ref="H22:I22"/>
    <mergeCell ref="P19:Q19"/>
    <mergeCell ref="M19:N19"/>
    <mergeCell ref="H19:I19"/>
    <mergeCell ref="I21:J21"/>
    <mergeCell ref="K19:L19"/>
    <mergeCell ref="P20:Q20"/>
    <mergeCell ref="K22:L22"/>
    <mergeCell ref="H20:I20"/>
    <mergeCell ref="F19:G19"/>
    <mergeCell ref="I18:J18"/>
    <mergeCell ref="C11:G11"/>
    <mergeCell ref="R13:S13"/>
    <mergeCell ref="H14:I14"/>
    <mergeCell ref="R11:V11"/>
    <mergeCell ref="M12:Q12"/>
    <mergeCell ref="C17:D17"/>
    <mergeCell ref="U19:V19"/>
    <mergeCell ref="M17:N17"/>
    <mergeCell ref="M14:N14"/>
    <mergeCell ref="K14:L14"/>
    <mergeCell ref="A16:A18"/>
    <mergeCell ref="B16:B18"/>
    <mergeCell ref="U16:V16"/>
    <mergeCell ref="R17:S17"/>
    <mergeCell ref="F17:G17"/>
    <mergeCell ref="P14:Q14"/>
    <mergeCell ref="U17:V17"/>
    <mergeCell ref="R14:S14"/>
    <mergeCell ref="M16:N16"/>
    <mergeCell ref="U14:V14"/>
    <mergeCell ref="B13:B15"/>
    <mergeCell ref="H17:I17"/>
    <mergeCell ref="K17:L17"/>
    <mergeCell ref="H16:I16"/>
    <mergeCell ref="R16:S16"/>
    <mergeCell ref="H13:I13"/>
    <mergeCell ref="K13:L13"/>
    <mergeCell ref="R12:V12"/>
    <mergeCell ref="H12:L12"/>
    <mergeCell ref="U13:V13"/>
    <mergeCell ref="A13:A15"/>
    <mergeCell ref="B19:B21"/>
    <mergeCell ref="B38:B40"/>
    <mergeCell ref="B35:B37"/>
    <mergeCell ref="H31:L31"/>
    <mergeCell ref="H30:L30"/>
    <mergeCell ref="K33:L33"/>
    <mergeCell ref="C19:D19"/>
    <mergeCell ref="C22:D22"/>
    <mergeCell ref="F22:G22"/>
    <mergeCell ref="C20:D20"/>
    <mergeCell ref="P13:Q13"/>
    <mergeCell ref="C14:D14"/>
    <mergeCell ref="F14:G14"/>
    <mergeCell ref="F20:G20"/>
    <mergeCell ref="I15:J15"/>
    <mergeCell ref="N15:O15"/>
    <mergeCell ref="M39:N39"/>
    <mergeCell ref="M31:Q31"/>
    <mergeCell ref="M33:N33"/>
    <mergeCell ref="P33:Q33"/>
    <mergeCell ref="K16:L16"/>
    <mergeCell ref="P36:Q36"/>
    <mergeCell ref="N18:O18"/>
    <mergeCell ref="N21:O21"/>
    <mergeCell ref="N34:O34"/>
    <mergeCell ref="P23:Q23"/>
    <mergeCell ref="F32:G32"/>
    <mergeCell ref="H33:I33"/>
    <mergeCell ref="F35:G35"/>
    <mergeCell ref="H36:I36"/>
    <mergeCell ref="P44:Q44"/>
    <mergeCell ref="P42:Q42"/>
    <mergeCell ref="P39:Q39"/>
    <mergeCell ref="K36:L36"/>
    <mergeCell ref="M36:N36"/>
    <mergeCell ref="K39:L39"/>
    <mergeCell ref="C44:D44"/>
    <mergeCell ref="F44:G44"/>
    <mergeCell ref="K38:L38"/>
    <mergeCell ref="M38:N38"/>
    <mergeCell ref="H39:I39"/>
    <mergeCell ref="C39:D39"/>
    <mergeCell ref="H38:I38"/>
    <mergeCell ref="H42:I42"/>
    <mergeCell ref="K42:L42"/>
    <mergeCell ref="F38:G38"/>
    <mergeCell ref="H11:L11"/>
    <mergeCell ref="I34:J34"/>
    <mergeCell ref="M44:N44"/>
    <mergeCell ref="C45:D45"/>
    <mergeCell ref="F45:G45"/>
    <mergeCell ref="M42:N42"/>
    <mergeCell ref="C42:D42"/>
    <mergeCell ref="F42:G42"/>
    <mergeCell ref="M30:Q30"/>
    <mergeCell ref="F25:G25"/>
    <mergeCell ref="A1:V1"/>
    <mergeCell ref="H3:L3"/>
    <mergeCell ref="M3:Q3"/>
    <mergeCell ref="R3:V3"/>
    <mergeCell ref="C3:G3"/>
    <mergeCell ref="A22:A24"/>
    <mergeCell ref="B22:B24"/>
    <mergeCell ref="C16:D16"/>
    <mergeCell ref="F16:G16"/>
    <mergeCell ref="R23:S23"/>
    <mergeCell ref="A25:A27"/>
    <mergeCell ref="B25:B27"/>
    <mergeCell ref="C12:G12"/>
    <mergeCell ref="A19:A21"/>
    <mergeCell ref="A11:A12"/>
    <mergeCell ref="F13:G13"/>
    <mergeCell ref="C13:D13"/>
    <mergeCell ref="D18:E18"/>
    <mergeCell ref="D21:E21"/>
    <mergeCell ref="D15:E15"/>
    <mergeCell ref="A30:A31"/>
    <mergeCell ref="C30:G30"/>
    <mergeCell ref="A32:A34"/>
    <mergeCell ref="R32:S32"/>
    <mergeCell ref="R33:S33"/>
    <mergeCell ref="C33:D33"/>
    <mergeCell ref="B32:B34"/>
    <mergeCell ref="F33:G33"/>
    <mergeCell ref="H32:I32"/>
    <mergeCell ref="C32:D32"/>
    <mergeCell ref="A44:A46"/>
    <mergeCell ref="B44:B46"/>
    <mergeCell ref="R44:S44"/>
    <mergeCell ref="U44:V44"/>
    <mergeCell ref="S46:T46"/>
    <mergeCell ref="I46:J46"/>
    <mergeCell ref="N46:O46"/>
    <mergeCell ref="D46:E46"/>
    <mergeCell ref="H44:I44"/>
    <mergeCell ref="K44:L44"/>
    <mergeCell ref="A35:A37"/>
    <mergeCell ref="R36:S36"/>
    <mergeCell ref="D34:E34"/>
    <mergeCell ref="I37:J37"/>
    <mergeCell ref="N37:O37"/>
    <mergeCell ref="D37:E37"/>
    <mergeCell ref="K35:L35"/>
    <mergeCell ref="M35:N35"/>
    <mergeCell ref="P35:Q35"/>
    <mergeCell ref="C35:D35"/>
    <mergeCell ref="A38:A40"/>
    <mergeCell ref="I40:J40"/>
    <mergeCell ref="N40:O40"/>
    <mergeCell ref="I43:J43"/>
    <mergeCell ref="N43:O43"/>
    <mergeCell ref="D40:E40"/>
    <mergeCell ref="C38:D38"/>
    <mergeCell ref="F39:G39"/>
    <mergeCell ref="D43:E43"/>
    <mergeCell ref="H41:I41"/>
    <mergeCell ref="A41:A43"/>
    <mergeCell ref="B41:B43"/>
    <mergeCell ref="R41:S41"/>
    <mergeCell ref="R42:S42"/>
    <mergeCell ref="S43:T43"/>
    <mergeCell ref="K41:L41"/>
    <mergeCell ref="M41:N41"/>
    <mergeCell ref="P41:Q41"/>
    <mergeCell ref="C41:D41"/>
    <mergeCell ref="F41:G41"/>
    <mergeCell ref="S37:T37"/>
    <mergeCell ref="R22:S22"/>
    <mergeCell ref="R20:S20"/>
    <mergeCell ref="R31:V31"/>
    <mergeCell ref="U25:V25"/>
    <mergeCell ref="U32:V32"/>
    <mergeCell ref="S24:T24"/>
    <mergeCell ref="S27:T27"/>
    <mergeCell ref="U22:V22"/>
    <mergeCell ref="U20:V20"/>
    <mergeCell ref="U33:V33"/>
    <mergeCell ref="C31:G31"/>
    <mergeCell ref="K32:L32"/>
    <mergeCell ref="M32:N32"/>
    <mergeCell ref="H35:I35"/>
    <mergeCell ref="P38:Q38"/>
    <mergeCell ref="C36:D36"/>
    <mergeCell ref="F36:G36"/>
    <mergeCell ref="P32:Q32"/>
    <mergeCell ref="U38:V38"/>
    <mergeCell ref="R39:S39"/>
    <mergeCell ref="S40:T40"/>
    <mergeCell ref="S34:T34"/>
    <mergeCell ref="R35:S35"/>
    <mergeCell ref="U35:V35"/>
    <mergeCell ref="U42:V42"/>
    <mergeCell ref="U41:V41"/>
    <mergeCell ref="U36:V36"/>
    <mergeCell ref="R38:S38"/>
    <mergeCell ref="U39:V39"/>
    <mergeCell ref="C23:D23"/>
    <mergeCell ref="C26:D26"/>
    <mergeCell ref="M22:N22"/>
    <mergeCell ref="F23:G23"/>
    <mergeCell ref="C25:D25"/>
    <mergeCell ref="I24:J24"/>
    <mergeCell ref="K26:L26"/>
    <mergeCell ref="M26:N26"/>
    <mergeCell ref="H25:I25"/>
    <mergeCell ref="M25:N25"/>
    <mergeCell ref="H26:I26"/>
    <mergeCell ref="R30:V30"/>
    <mergeCell ref="N27:O27"/>
    <mergeCell ref="R25:S25"/>
    <mergeCell ref="D27:E27"/>
    <mergeCell ref="D24:E24"/>
    <mergeCell ref="I27:J27"/>
    <mergeCell ref="U26:V26"/>
    <mergeCell ref="K25:L25"/>
    <mergeCell ref="F26:G26"/>
    <mergeCell ref="R45:S45"/>
    <mergeCell ref="U45:V45"/>
    <mergeCell ref="H45:I45"/>
    <mergeCell ref="K45:L45"/>
    <mergeCell ref="M45:N45"/>
    <mergeCell ref="P45:Q45"/>
    <mergeCell ref="P25:Q25"/>
    <mergeCell ref="K23:L23"/>
    <mergeCell ref="P22:Q22"/>
    <mergeCell ref="S15:T15"/>
    <mergeCell ref="S18:T18"/>
    <mergeCell ref="R26:S26"/>
    <mergeCell ref="P26:Q26"/>
    <mergeCell ref="N24:O24"/>
    <mergeCell ref="R19:S19"/>
  </mergeCells>
  <dataValidations count="1">
    <dataValidation type="list" allowBlank="1" showInputMessage="1" showErrorMessage="1" sqref="N4:N9 D4:D9 S4:S9 I4:I9">
      <formula1>$X$3:$X$44</formula1>
    </dataValidation>
  </dataValidations>
  <printOptions/>
  <pageMargins left="0.35433070866141736" right="0.2755905511811024" top="0.6299212598425197" bottom="0.1968503937007874" header="0.1968503937007874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4"/>
  <sheetViews>
    <sheetView showGridLines="0" zoomScalePageLayoutView="0" workbookViewId="0" topLeftCell="A1">
      <selection activeCell="A1" sqref="A1:AC1"/>
    </sheetView>
  </sheetViews>
  <sheetFormatPr defaultColWidth="9.00390625" defaultRowHeight="13.5"/>
  <cols>
    <col min="1" max="1" width="9.625" style="6" customWidth="1"/>
    <col min="2" max="21" width="2.625" style="6" customWidth="1"/>
    <col min="22" max="29" width="4.25390625" style="6" customWidth="1"/>
    <col min="30" max="16384" width="9.00390625" style="6" customWidth="1"/>
  </cols>
  <sheetData>
    <row r="1" spans="1:52" ht="38.2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</row>
    <row r="2" spans="1:29" ht="32.25" customHeight="1" thickBot="1">
      <c r="A2" s="24"/>
      <c r="B2" s="178" t="s">
        <v>40</v>
      </c>
      <c r="C2" s="178"/>
      <c r="D2" s="178"/>
      <c r="E2" s="178"/>
      <c r="F2" s="105"/>
      <c r="G2" s="105"/>
      <c r="H2" s="105"/>
      <c r="I2" s="105"/>
      <c r="J2" s="107" t="s">
        <v>57</v>
      </c>
      <c r="K2" s="105"/>
      <c r="L2" s="105"/>
      <c r="M2" s="105"/>
      <c r="N2" s="105"/>
      <c r="O2" s="105"/>
      <c r="P2" s="105"/>
      <c r="Q2" s="105"/>
      <c r="R2" s="108"/>
      <c r="S2" s="108"/>
      <c r="T2" s="108"/>
      <c r="U2" s="22"/>
      <c r="V2" s="185"/>
      <c r="W2" s="185"/>
      <c r="X2" s="185"/>
      <c r="Y2" s="185"/>
      <c r="Z2" s="185"/>
      <c r="AA2" s="185"/>
      <c r="AB2" s="185"/>
      <c r="AC2" s="22"/>
    </row>
    <row r="3" spans="1:29" s="7" customFormat="1" ht="24.75" customHeight="1" thickBot="1">
      <c r="A3" s="25"/>
      <c r="B3" s="167" t="str">
        <f>'１次予選'!D4</f>
        <v>OGASA.FC</v>
      </c>
      <c r="C3" s="167"/>
      <c r="D3" s="167"/>
      <c r="E3" s="168"/>
      <c r="F3" s="167" t="str">
        <f>'１次予選'!D5</f>
        <v>ヴァンラーレ</v>
      </c>
      <c r="G3" s="167"/>
      <c r="H3" s="167"/>
      <c r="I3" s="168"/>
      <c r="J3" s="167" t="str">
        <f>'１次予選'!D6</f>
        <v>山形ＦＣ</v>
      </c>
      <c r="K3" s="167"/>
      <c r="L3" s="167"/>
      <c r="M3" s="168"/>
      <c r="N3" s="167" t="str">
        <f>'１次予選'!D7</f>
        <v>勿来・F</v>
      </c>
      <c r="O3" s="167"/>
      <c r="P3" s="167"/>
      <c r="Q3" s="168"/>
      <c r="R3" s="175" t="str">
        <f>'１次予選'!D8</f>
        <v>多賀城FC</v>
      </c>
      <c r="S3" s="176"/>
      <c r="T3" s="176"/>
      <c r="U3" s="177"/>
      <c r="V3" s="65" t="s">
        <v>36</v>
      </c>
      <c r="W3" s="26" t="s">
        <v>35</v>
      </c>
      <c r="X3" s="115" t="s">
        <v>34</v>
      </c>
      <c r="Y3" s="26" t="s">
        <v>33</v>
      </c>
      <c r="Z3" s="27" t="s">
        <v>32</v>
      </c>
      <c r="AA3" s="27" t="s">
        <v>31</v>
      </c>
      <c r="AB3" s="27" t="s">
        <v>30</v>
      </c>
      <c r="AC3" s="28" t="s">
        <v>29</v>
      </c>
    </row>
    <row r="4" spans="1:29" s="7" customFormat="1" ht="24.75" customHeight="1">
      <c r="A4" s="29" t="str">
        <f>B3</f>
        <v>OGASA.FC</v>
      </c>
      <c r="B4" s="172"/>
      <c r="C4" s="173"/>
      <c r="D4" s="173"/>
      <c r="E4" s="174"/>
      <c r="F4" s="30" t="s">
        <v>246</v>
      </c>
      <c r="G4" s="32">
        <f>'１次予選'!C45</f>
        <v>0</v>
      </c>
      <c r="H4" s="32" t="s">
        <v>39</v>
      </c>
      <c r="I4" s="33">
        <f>'１次予選'!F45</f>
        <v>0</v>
      </c>
      <c r="J4" s="30" t="s">
        <v>223</v>
      </c>
      <c r="K4" s="32">
        <f>'１次予選'!C17</f>
        <v>1</v>
      </c>
      <c r="L4" s="32" t="s">
        <v>39</v>
      </c>
      <c r="M4" s="33">
        <f>'１次予選'!F17</f>
        <v>1</v>
      </c>
      <c r="N4" s="30" t="s">
        <v>225</v>
      </c>
      <c r="O4" s="32">
        <f>'１次予選'!C26</f>
        <v>4</v>
      </c>
      <c r="P4" s="32" t="s">
        <v>39</v>
      </c>
      <c r="Q4" s="33">
        <f>'１次予選'!F26</f>
        <v>0</v>
      </c>
      <c r="R4" s="10" t="s">
        <v>234</v>
      </c>
      <c r="S4" s="21">
        <f>'１次予選'!C39</f>
        <v>4</v>
      </c>
      <c r="T4" s="21" t="s">
        <v>39</v>
      </c>
      <c r="U4" s="34">
        <f>'１次予選'!F39</f>
        <v>0</v>
      </c>
      <c r="V4" s="35">
        <f>SUM((W4*3)+(X4*1))</f>
        <v>8</v>
      </c>
      <c r="W4" s="36">
        <f>COUNTIF(B4:U4,"○")</f>
        <v>2</v>
      </c>
      <c r="X4" s="113">
        <f>COUNTIF(B4:U4,"△")</f>
        <v>2</v>
      </c>
      <c r="Y4" s="36">
        <f>COUNTIF(B4:U4,"●")</f>
        <v>0</v>
      </c>
      <c r="Z4" s="36">
        <f>SUM(C4,G4,K4,O4,S4)</f>
        <v>9</v>
      </c>
      <c r="AA4" s="36">
        <f>SUM(E4,I4,M4,Q4,U4)</f>
        <v>1</v>
      </c>
      <c r="AB4" s="36">
        <f>SUM(Z4-AA4)</f>
        <v>8</v>
      </c>
      <c r="AC4" s="37">
        <v>2</v>
      </c>
    </row>
    <row r="5" spans="1:29" s="7" customFormat="1" ht="24.75" customHeight="1">
      <c r="A5" s="38" t="str">
        <f>F3</f>
        <v>ヴァンラーレ</v>
      </c>
      <c r="B5" s="29" t="s">
        <v>246</v>
      </c>
      <c r="C5" s="11">
        <f>I4</f>
        <v>0</v>
      </c>
      <c r="D5" s="11" t="s">
        <v>39</v>
      </c>
      <c r="E5" s="12">
        <f>G4</f>
        <v>0</v>
      </c>
      <c r="F5" s="169"/>
      <c r="G5" s="170"/>
      <c r="H5" s="170"/>
      <c r="I5" s="171"/>
      <c r="J5" s="18" t="s">
        <v>229</v>
      </c>
      <c r="K5" s="17">
        <f>'１次予選'!C36</f>
        <v>3</v>
      </c>
      <c r="L5" s="17" t="s">
        <v>39</v>
      </c>
      <c r="M5" s="19">
        <f>'１次予選'!F36</f>
        <v>0</v>
      </c>
      <c r="N5" s="13" t="s">
        <v>225</v>
      </c>
      <c r="O5" s="17">
        <f>'１次予選'!C20</f>
        <v>6</v>
      </c>
      <c r="P5" s="17" t="s">
        <v>39</v>
      </c>
      <c r="Q5" s="19">
        <f>'１次予選'!F20</f>
        <v>1</v>
      </c>
      <c r="R5" s="13" t="s">
        <v>216</v>
      </c>
      <c r="S5" s="14">
        <f>'１次予選'!C14</f>
        <v>4</v>
      </c>
      <c r="T5" s="14" t="s">
        <v>39</v>
      </c>
      <c r="U5" s="15">
        <f>'１次予選'!F14</f>
        <v>0</v>
      </c>
      <c r="V5" s="39">
        <f>SUM((W5*3)+(X5*1))</f>
        <v>10</v>
      </c>
      <c r="W5" s="5">
        <f>COUNTIF(B5:U5,"○")</f>
        <v>3</v>
      </c>
      <c r="X5" s="5">
        <f>COUNTIF(B5:U5,"△")</f>
        <v>1</v>
      </c>
      <c r="Y5" s="5">
        <f>COUNTIF(B5:U5,"●")</f>
        <v>0</v>
      </c>
      <c r="Z5" s="5">
        <f>SUM(C5,G5,K5,O5,S5)</f>
        <v>13</v>
      </c>
      <c r="AA5" s="5">
        <f>SUM(E5,I5,M5,Q5,U5)</f>
        <v>1</v>
      </c>
      <c r="AB5" s="5">
        <f>SUM(Z5-AA5)</f>
        <v>12</v>
      </c>
      <c r="AC5" s="40">
        <v>1</v>
      </c>
    </row>
    <row r="6" spans="1:29" s="7" customFormat="1" ht="24.75" customHeight="1">
      <c r="A6" s="38" t="str">
        <f>J3</f>
        <v>山形ＦＣ</v>
      </c>
      <c r="B6" s="38" t="s">
        <v>224</v>
      </c>
      <c r="C6" s="14">
        <f>M4</f>
        <v>1</v>
      </c>
      <c r="D6" s="14" t="s">
        <v>39</v>
      </c>
      <c r="E6" s="15">
        <f>K4</f>
        <v>1</v>
      </c>
      <c r="F6" s="20" t="s">
        <v>230</v>
      </c>
      <c r="G6" s="17">
        <f>M5</f>
        <v>0</v>
      </c>
      <c r="H6" s="17" t="s">
        <v>39</v>
      </c>
      <c r="I6" s="19">
        <f>K5</f>
        <v>3</v>
      </c>
      <c r="J6" s="169"/>
      <c r="K6" s="170"/>
      <c r="L6" s="170"/>
      <c r="M6" s="171"/>
      <c r="N6" s="13" t="s">
        <v>229</v>
      </c>
      <c r="O6" s="14">
        <f>'１次予選'!C42</f>
        <v>3</v>
      </c>
      <c r="P6" s="14" t="s">
        <v>39</v>
      </c>
      <c r="Q6" s="15">
        <f>'１次予選'!F42</f>
        <v>0</v>
      </c>
      <c r="R6" s="13" t="s">
        <v>222</v>
      </c>
      <c r="S6" s="14">
        <f>'１次予選'!C23</f>
        <v>3</v>
      </c>
      <c r="T6" s="14" t="s">
        <v>39</v>
      </c>
      <c r="U6" s="15">
        <f>'１次予選'!F23</f>
        <v>0</v>
      </c>
      <c r="V6" s="39">
        <f>SUM((W6*3)+(X6*1))</f>
        <v>7</v>
      </c>
      <c r="W6" s="5">
        <f>COUNTIF(B6:U6,"○")</f>
        <v>2</v>
      </c>
      <c r="X6" s="5">
        <v>1</v>
      </c>
      <c r="Y6" s="5">
        <f>COUNTIF(B6:U6,"●")</f>
        <v>1</v>
      </c>
      <c r="Z6" s="5">
        <f>SUM(C6,G6,K6,O6,S6)</f>
        <v>7</v>
      </c>
      <c r="AA6" s="5">
        <f>SUM(E6,I6,M6,Q6,U6)</f>
        <v>4</v>
      </c>
      <c r="AB6" s="5">
        <f>SUM(Z6-AA6)</f>
        <v>3</v>
      </c>
      <c r="AC6" s="40">
        <v>3</v>
      </c>
    </row>
    <row r="7" spans="1:29" s="7" customFormat="1" ht="24.75" customHeight="1">
      <c r="A7" s="38" t="str">
        <f>N3</f>
        <v>勿来・F</v>
      </c>
      <c r="B7" s="38" t="s">
        <v>226</v>
      </c>
      <c r="C7" s="14">
        <f>Q4</f>
        <v>0</v>
      </c>
      <c r="D7" s="14" t="s">
        <v>39</v>
      </c>
      <c r="E7" s="15">
        <f>O4</f>
        <v>4</v>
      </c>
      <c r="F7" s="20" t="s">
        <v>226</v>
      </c>
      <c r="G7" s="17">
        <f>Q5</f>
        <v>1</v>
      </c>
      <c r="H7" s="17" t="s">
        <v>39</v>
      </c>
      <c r="I7" s="19">
        <f>O5</f>
        <v>6</v>
      </c>
      <c r="J7" s="13" t="s">
        <v>235</v>
      </c>
      <c r="K7" s="14">
        <f>Q6</f>
        <v>0</v>
      </c>
      <c r="L7" s="14" t="s">
        <v>39</v>
      </c>
      <c r="M7" s="15">
        <f>O6</f>
        <v>3</v>
      </c>
      <c r="N7" s="169"/>
      <c r="O7" s="170"/>
      <c r="P7" s="170"/>
      <c r="Q7" s="171"/>
      <c r="R7" s="13" t="s">
        <v>228</v>
      </c>
      <c r="S7" s="14">
        <f>'１次予選'!C33</f>
        <v>1</v>
      </c>
      <c r="T7" s="14" t="s">
        <v>39</v>
      </c>
      <c r="U7" s="15">
        <f>'１次予選'!F33</f>
        <v>1</v>
      </c>
      <c r="V7" s="39">
        <f>SUM((W7*3)+(X7*1))</f>
        <v>1</v>
      </c>
      <c r="W7" s="5">
        <f>COUNTIF(B7:U7,"○")</f>
        <v>0</v>
      </c>
      <c r="X7" s="5">
        <v>1</v>
      </c>
      <c r="Y7" s="5">
        <f>COUNTIF(B7:U7,"●")</f>
        <v>3</v>
      </c>
      <c r="Z7" s="5">
        <f>SUM(C7,G7,K7,O7,S7)</f>
        <v>2</v>
      </c>
      <c r="AA7" s="5">
        <f>SUM(E7,I7,M7,Q7,U7)</f>
        <v>14</v>
      </c>
      <c r="AB7" s="5">
        <f>SUM(Z7-AA7)</f>
        <v>-12</v>
      </c>
      <c r="AC7" s="40">
        <v>5</v>
      </c>
    </row>
    <row r="8" spans="1:29" s="7" customFormat="1" ht="24.75" customHeight="1" thickBot="1">
      <c r="A8" s="41" t="str">
        <f>R3</f>
        <v>多賀城FC</v>
      </c>
      <c r="B8" s="41" t="s">
        <v>235</v>
      </c>
      <c r="C8" s="42">
        <f>U4</f>
        <v>0</v>
      </c>
      <c r="D8" s="42" t="s">
        <v>39</v>
      </c>
      <c r="E8" s="43">
        <f>S4</f>
        <v>4</v>
      </c>
      <c r="F8" s="44" t="s">
        <v>217</v>
      </c>
      <c r="G8" s="45">
        <f>U5</f>
        <v>0</v>
      </c>
      <c r="H8" s="45" t="s">
        <v>39</v>
      </c>
      <c r="I8" s="46">
        <f>S5</f>
        <v>4</v>
      </c>
      <c r="J8" s="44" t="s">
        <v>227</v>
      </c>
      <c r="K8" s="45">
        <f>U6</f>
        <v>0</v>
      </c>
      <c r="L8" s="45" t="s">
        <v>39</v>
      </c>
      <c r="M8" s="46">
        <f>S6</f>
        <v>3</v>
      </c>
      <c r="N8" s="44" t="s">
        <v>228</v>
      </c>
      <c r="O8" s="45">
        <f>U7</f>
        <v>1</v>
      </c>
      <c r="P8" s="45" t="s">
        <v>39</v>
      </c>
      <c r="Q8" s="46">
        <f>S7</f>
        <v>1</v>
      </c>
      <c r="R8" s="180"/>
      <c r="S8" s="181"/>
      <c r="T8" s="181"/>
      <c r="U8" s="182"/>
      <c r="V8" s="47">
        <f>SUM((W8*3)+(X8*1))</f>
        <v>1</v>
      </c>
      <c r="W8" s="48">
        <f>COUNTIF(B8:U8,"○")</f>
        <v>0</v>
      </c>
      <c r="X8" s="48">
        <v>1</v>
      </c>
      <c r="Y8" s="48">
        <f>COUNTIF(B8:U8,"●")</f>
        <v>3</v>
      </c>
      <c r="Z8" s="48">
        <f>SUM(C8,G8,K8,O8,S8)</f>
        <v>1</v>
      </c>
      <c r="AA8" s="48">
        <f>SUM(E8,I8,M8,Q8,U8)</f>
        <v>12</v>
      </c>
      <c r="AB8" s="48">
        <f>SUM(Z8-AA8)</f>
        <v>-11</v>
      </c>
      <c r="AC8" s="49">
        <v>4</v>
      </c>
    </row>
    <row r="9" spans="1:29" ht="23.25" customHeight="1">
      <c r="A9" s="53"/>
      <c r="B9" s="179"/>
      <c r="C9" s="179"/>
      <c r="D9" s="179"/>
      <c r="E9" s="179"/>
      <c r="F9" s="16"/>
      <c r="G9" s="16"/>
      <c r="H9" s="16"/>
      <c r="I9" s="16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23">
        <f aca="true" t="shared" si="0" ref="V9:AB9">SUM(V4:V8)</f>
        <v>27</v>
      </c>
      <c r="W9" s="23">
        <f t="shared" si="0"/>
        <v>7</v>
      </c>
      <c r="X9" s="23">
        <f t="shared" si="0"/>
        <v>6</v>
      </c>
      <c r="Y9" s="23">
        <f t="shared" si="0"/>
        <v>7</v>
      </c>
      <c r="Z9" s="23">
        <f t="shared" si="0"/>
        <v>32</v>
      </c>
      <c r="AA9" s="23">
        <f t="shared" si="0"/>
        <v>32</v>
      </c>
      <c r="AB9" s="23">
        <f t="shared" si="0"/>
        <v>0</v>
      </c>
      <c r="AC9" s="16"/>
    </row>
    <row r="10" spans="1:21" ht="24.75" customHeight="1" thickBot="1">
      <c r="A10" s="24"/>
      <c r="B10" s="178" t="s">
        <v>44</v>
      </c>
      <c r="C10" s="178"/>
      <c r="D10" s="178"/>
      <c r="E10" s="178"/>
      <c r="F10" s="105"/>
      <c r="G10" s="105"/>
      <c r="H10" s="105"/>
      <c r="I10" s="105"/>
      <c r="J10" s="107" t="s">
        <v>58</v>
      </c>
      <c r="K10" s="105"/>
      <c r="L10" s="105"/>
      <c r="M10" s="105"/>
      <c r="N10" s="105"/>
      <c r="O10" s="105"/>
      <c r="P10" s="105"/>
      <c r="Q10" s="105"/>
      <c r="R10" s="105"/>
      <c r="S10" s="105"/>
      <c r="T10" s="108"/>
      <c r="U10" s="108"/>
    </row>
    <row r="11" spans="1:29" s="7" customFormat="1" ht="24.75" customHeight="1" thickBot="1">
      <c r="A11" s="25"/>
      <c r="B11" s="167" t="str">
        <f>'１次予選'!I4</f>
        <v>塩釜FC</v>
      </c>
      <c r="C11" s="167"/>
      <c r="D11" s="167"/>
      <c r="E11" s="168"/>
      <c r="F11" s="175" t="str">
        <f>'１次予選'!I5</f>
        <v>大住SSS</v>
      </c>
      <c r="G11" s="176"/>
      <c r="H11" s="176"/>
      <c r="I11" s="177"/>
      <c r="J11" s="175" t="str">
        <f>'１次予選'!I6</f>
        <v>桑野SSS</v>
      </c>
      <c r="K11" s="176"/>
      <c r="L11" s="176"/>
      <c r="M11" s="177"/>
      <c r="N11" s="175" t="str">
        <f>'１次予選'!I7</f>
        <v>鶴岡ＦＣ</v>
      </c>
      <c r="O11" s="176"/>
      <c r="P11" s="176"/>
      <c r="Q11" s="177"/>
      <c r="R11" s="175" t="str">
        <f>'１次予選'!I8</f>
        <v>和賀FC</v>
      </c>
      <c r="S11" s="176"/>
      <c r="T11" s="176"/>
      <c r="U11" s="177"/>
      <c r="V11" s="65" t="s">
        <v>36</v>
      </c>
      <c r="W11" s="26" t="s">
        <v>35</v>
      </c>
      <c r="X11" s="115" t="s">
        <v>34</v>
      </c>
      <c r="Y11" s="26" t="s">
        <v>33</v>
      </c>
      <c r="Z11" s="27" t="s">
        <v>32</v>
      </c>
      <c r="AA11" s="27" t="s">
        <v>31</v>
      </c>
      <c r="AB11" s="27" t="s">
        <v>30</v>
      </c>
      <c r="AC11" s="28" t="s">
        <v>29</v>
      </c>
    </row>
    <row r="12" spans="1:29" s="7" customFormat="1" ht="24.75" customHeight="1">
      <c r="A12" s="29" t="str">
        <f>B11</f>
        <v>塩釜FC</v>
      </c>
      <c r="B12" s="172"/>
      <c r="C12" s="173"/>
      <c r="D12" s="173"/>
      <c r="E12" s="174"/>
      <c r="F12" s="30" t="s">
        <v>245</v>
      </c>
      <c r="G12" s="31">
        <f>'１次予選'!H45</f>
        <v>3</v>
      </c>
      <c r="H12" s="32" t="s">
        <v>39</v>
      </c>
      <c r="I12" s="33">
        <f>'１次予選'!K45</f>
        <v>1</v>
      </c>
      <c r="J12" s="30" t="s">
        <v>224</v>
      </c>
      <c r="K12" s="32">
        <f>'１次予選'!H17</f>
        <v>2</v>
      </c>
      <c r="L12" s="32" t="s">
        <v>39</v>
      </c>
      <c r="M12" s="33">
        <f>'１次予選'!K17</f>
        <v>2</v>
      </c>
      <c r="N12" s="30" t="s">
        <v>225</v>
      </c>
      <c r="O12" s="32">
        <f>'１次予選'!H26</f>
        <v>1</v>
      </c>
      <c r="P12" s="32" t="s">
        <v>39</v>
      </c>
      <c r="Q12" s="33">
        <f>'１次予選'!K26</f>
        <v>0</v>
      </c>
      <c r="R12" s="10" t="s">
        <v>234</v>
      </c>
      <c r="S12" s="21">
        <f>'１次予選'!H39</f>
        <v>11</v>
      </c>
      <c r="T12" s="21" t="s">
        <v>39</v>
      </c>
      <c r="U12" s="34">
        <f>'１次予選'!K39</f>
        <v>0</v>
      </c>
      <c r="V12" s="35">
        <f>SUM((W12*3)+(X12*1))</f>
        <v>10</v>
      </c>
      <c r="W12" s="36">
        <f>COUNTIF(B12:U12,"○")</f>
        <v>3</v>
      </c>
      <c r="X12" s="113">
        <f>COUNTIF(B12:U12,"△")</f>
        <v>1</v>
      </c>
      <c r="Y12" s="36">
        <f>COUNTIF(B12:U12,"●")</f>
        <v>0</v>
      </c>
      <c r="Z12" s="36">
        <f>SUM(C12,G12,K12,O12,S12)</f>
        <v>17</v>
      </c>
      <c r="AA12" s="36">
        <f>SUM(E12,I12,M12,Q12,U12)</f>
        <v>3</v>
      </c>
      <c r="AB12" s="36">
        <f>SUM(Z12-AA12)</f>
        <v>14</v>
      </c>
      <c r="AC12" s="37">
        <v>1</v>
      </c>
    </row>
    <row r="13" spans="1:29" s="7" customFormat="1" ht="24.75" customHeight="1">
      <c r="A13" s="38" t="str">
        <f>F11</f>
        <v>大住SSS</v>
      </c>
      <c r="B13" s="29" t="s">
        <v>243</v>
      </c>
      <c r="C13" s="11">
        <f>I12</f>
        <v>1</v>
      </c>
      <c r="D13" s="11" t="s">
        <v>39</v>
      </c>
      <c r="E13" s="12">
        <f>G12</f>
        <v>3</v>
      </c>
      <c r="F13" s="169"/>
      <c r="G13" s="170"/>
      <c r="H13" s="170"/>
      <c r="I13" s="171"/>
      <c r="J13" s="18" t="s">
        <v>228</v>
      </c>
      <c r="K13" s="17">
        <f>'１次予選'!H36</f>
        <v>2</v>
      </c>
      <c r="L13" s="17" t="s">
        <v>39</v>
      </c>
      <c r="M13" s="19">
        <f>'１次予選'!K36</f>
        <v>2</v>
      </c>
      <c r="N13" s="13" t="s">
        <v>227</v>
      </c>
      <c r="O13" s="17">
        <f>'１次予選'!H20</f>
        <v>1</v>
      </c>
      <c r="P13" s="17" t="s">
        <v>39</v>
      </c>
      <c r="Q13" s="19">
        <f>'１次予選'!K20</f>
        <v>4</v>
      </c>
      <c r="R13" s="13" t="s">
        <v>218</v>
      </c>
      <c r="S13" s="14">
        <f>'１次予選'!H14</f>
        <v>0</v>
      </c>
      <c r="T13" s="14" t="s">
        <v>39</v>
      </c>
      <c r="U13" s="15">
        <f>'１次予選'!K14</f>
        <v>1</v>
      </c>
      <c r="V13" s="39">
        <f>SUM((W13*3)+(X13*1))</f>
        <v>1</v>
      </c>
      <c r="W13" s="5">
        <f>COUNTIF(B13:U13,"○")</f>
        <v>0</v>
      </c>
      <c r="X13" s="5">
        <f>COUNTIF(B13:U13,"△")</f>
        <v>1</v>
      </c>
      <c r="Y13" s="5">
        <f>COUNTIF(B13:U13,"●")</f>
        <v>3</v>
      </c>
      <c r="Z13" s="5">
        <f>SUM(C13,G13,K13,O13,S13)</f>
        <v>4</v>
      </c>
      <c r="AA13" s="5">
        <f>SUM(E13,I13,M13,Q13,U13)</f>
        <v>10</v>
      </c>
      <c r="AB13" s="5">
        <f>SUM(Z13-AA13)</f>
        <v>-6</v>
      </c>
      <c r="AC13" s="40">
        <v>5</v>
      </c>
    </row>
    <row r="14" spans="1:29" s="7" customFormat="1" ht="24.75" customHeight="1">
      <c r="A14" s="38" t="str">
        <f>J11</f>
        <v>桑野SSS</v>
      </c>
      <c r="B14" s="38" t="s">
        <v>223</v>
      </c>
      <c r="C14" s="14">
        <f>M12</f>
        <v>2</v>
      </c>
      <c r="D14" s="14" t="s">
        <v>39</v>
      </c>
      <c r="E14" s="15">
        <f>K12</f>
        <v>2</v>
      </c>
      <c r="F14" s="20" t="s">
        <v>228</v>
      </c>
      <c r="G14" s="17">
        <f>M13</f>
        <v>2</v>
      </c>
      <c r="H14" s="17" t="s">
        <v>39</v>
      </c>
      <c r="I14" s="19">
        <f>K13</f>
        <v>2</v>
      </c>
      <c r="J14" s="169"/>
      <c r="K14" s="170"/>
      <c r="L14" s="170"/>
      <c r="M14" s="171"/>
      <c r="N14" s="13" t="s">
        <v>234</v>
      </c>
      <c r="O14" s="14">
        <f>'１次予選'!H42</f>
        <v>3</v>
      </c>
      <c r="P14" s="14" t="s">
        <v>39</v>
      </c>
      <c r="Q14" s="15">
        <f>'１次予選'!K42</f>
        <v>0</v>
      </c>
      <c r="R14" s="13" t="s">
        <v>225</v>
      </c>
      <c r="S14" s="14">
        <f>'１次予選'!H23</f>
        <v>2</v>
      </c>
      <c r="T14" s="14" t="s">
        <v>39</v>
      </c>
      <c r="U14" s="15">
        <f>'１次予選'!K23</f>
        <v>1</v>
      </c>
      <c r="V14" s="39">
        <f>SUM((W14*3)+(X14*1))</f>
        <v>8</v>
      </c>
      <c r="W14" s="5">
        <f>COUNTIF(B14:U14,"○")</f>
        <v>2</v>
      </c>
      <c r="X14" s="5">
        <f>COUNTIF(B14:U14,"△")</f>
        <v>2</v>
      </c>
      <c r="Y14" s="5">
        <f>COUNTIF(B14:U14,"●")</f>
        <v>0</v>
      </c>
      <c r="Z14" s="5">
        <f>SUM(C14,G14,K14,O14,S14)</f>
        <v>9</v>
      </c>
      <c r="AA14" s="5">
        <f>SUM(E14,I14,M14,Q14,U14)</f>
        <v>5</v>
      </c>
      <c r="AB14" s="5">
        <f>SUM(Z14-AA14)</f>
        <v>4</v>
      </c>
      <c r="AC14" s="40">
        <v>2</v>
      </c>
    </row>
    <row r="15" spans="1:29" s="7" customFormat="1" ht="24.75" customHeight="1">
      <c r="A15" s="38" t="str">
        <f>N11</f>
        <v>鶴岡ＦＣ</v>
      </c>
      <c r="B15" s="38" t="s">
        <v>226</v>
      </c>
      <c r="C15" s="14">
        <f>Q12</f>
        <v>0</v>
      </c>
      <c r="D15" s="14" t="s">
        <v>39</v>
      </c>
      <c r="E15" s="15">
        <f>O12</f>
        <v>1</v>
      </c>
      <c r="F15" s="20" t="s">
        <v>222</v>
      </c>
      <c r="G15" s="17">
        <f>Q13</f>
        <v>4</v>
      </c>
      <c r="H15" s="17" t="s">
        <v>39</v>
      </c>
      <c r="I15" s="19">
        <f>O13</f>
        <v>1</v>
      </c>
      <c r="J15" s="13" t="s">
        <v>235</v>
      </c>
      <c r="K15" s="14">
        <f>Q14</f>
        <v>0</v>
      </c>
      <c r="L15" s="14" t="s">
        <v>39</v>
      </c>
      <c r="M15" s="15">
        <f>O14</f>
        <v>3</v>
      </c>
      <c r="N15" s="169"/>
      <c r="O15" s="170"/>
      <c r="P15" s="170"/>
      <c r="Q15" s="171"/>
      <c r="R15" s="13" t="s">
        <v>229</v>
      </c>
      <c r="S15" s="14">
        <f>'１次予選'!H33</f>
        <v>1</v>
      </c>
      <c r="T15" s="14" t="s">
        <v>39</v>
      </c>
      <c r="U15" s="15">
        <f>'１次予選'!K33</f>
        <v>0</v>
      </c>
      <c r="V15" s="39">
        <f>SUM((W15*3)+(X15*1))</f>
        <v>6</v>
      </c>
      <c r="W15" s="5">
        <f>COUNTIF(B15:U15,"○")</f>
        <v>2</v>
      </c>
      <c r="X15" s="5">
        <f>COUNTIF(B15:U15,"△")</f>
        <v>0</v>
      </c>
      <c r="Y15" s="5">
        <f>COUNTIF(B15:U15,"●")</f>
        <v>2</v>
      </c>
      <c r="Z15" s="5">
        <f>SUM(C15,G15,K15,O15,S15)</f>
        <v>5</v>
      </c>
      <c r="AA15" s="5">
        <f>SUM(E15,I15,M15,Q15,U15)</f>
        <v>5</v>
      </c>
      <c r="AB15" s="5">
        <f>SUM(Z15-AA15)</f>
        <v>0</v>
      </c>
      <c r="AC15" s="40">
        <v>3</v>
      </c>
    </row>
    <row r="16" spans="1:29" s="7" customFormat="1" ht="24.75" customHeight="1" thickBot="1">
      <c r="A16" s="41" t="str">
        <f>R11</f>
        <v>和賀FC</v>
      </c>
      <c r="B16" s="41" t="s">
        <v>235</v>
      </c>
      <c r="C16" s="42">
        <f>U12</f>
        <v>0</v>
      </c>
      <c r="D16" s="42" t="s">
        <v>39</v>
      </c>
      <c r="E16" s="43">
        <f>S12</f>
        <v>11</v>
      </c>
      <c r="F16" s="44" t="s">
        <v>219</v>
      </c>
      <c r="G16" s="45">
        <f>U13</f>
        <v>1</v>
      </c>
      <c r="H16" s="45" t="s">
        <v>39</v>
      </c>
      <c r="I16" s="46">
        <f>S13</f>
        <v>0</v>
      </c>
      <c r="J16" s="44" t="s">
        <v>226</v>
      </c>
      <c r="K16" s="45">
        <f>U14</f>
        <v>1</v>
      </c>
      <c r="L16" s="45" t="s">
        <v>39</v>
      </c>
      <c r="M16" s="46">
        <f>S14</f>
        <v>2</v>
      </c>
      <c r="N16" s="44" t="s">
        <v>230</v>
      </c>
      <c r="O16" s="45">
        <f>U15</f>
        <v>0</v>
      </c>
      <c r="P16" s="45" t="s">
        <v>39</v>
      </c>
      <c r="Q16" s="46">
        <f>S15</f>
        <v>1</v>
      </c>
      <c r="R16" s="180"/>
      <c r="S16" s="181"/>
      <c r="T16" s="181"/>
      <c r="U16" s="183"/>
      <c r="V16" s="47">
        <f>SUM((W16*3)+(X16*1))</f>
        <v>3</v>
      </c>
      <c r="W16" s="48">
        <f>COUNTIF(B16:U16,"○")</f>
        <v>1</v>
      </c>
      <c r="X16" s="48">
        <f>COUNTIF(B16:U16,"△")</f>
        <v>0</v>
      </c>
      <c r="Y16" s="48">
        <f>COUNTIF(B16:U16,"●")</f>
        <v>3</v>
      </c>
      <c r="Z16" s="48">
        <f>SUM(C16,G16,K16,O16,S16)</f>
        <v>2</v>
      </c>
      <c r="AA16" s="48">
        <f>SUM(E16,I16,M16,Q16,U16)</f>
        <v>14</v>
      </c>
      <c r="AB16" s="48">
        <f>SUM(Z16-AA16)</f>
        <v>-12</v>
      </c>
      <c r="AC16" s="49">
        <v>4</v>
      </c>
    </row>
    <row r="17" spans="1:29" s="7" customFormat="1" ht="24.75" customHeight="1">
      <c r="A17" s="51"/>
      <c r="B17" s="51"/>
      <c r="C17" s="56"/>
      <c r="D17" s="56"/>
      <c r="E17" s="56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23">
        <f aca="true" t="shared" si="1" ref="V17:AB17">SUM(V12:V16)</f>
        <v>28</v>
      </c>
      <c r="W17" s="23">
        <f t="shared" si="1"/>
        <v>8</v>
      </c>
      <c r="X17" s="23">
        <f t="shared" si="1"/>
        <v>4</v>
      </c>
      <c r="Y17" s="23">
        <f t="shared" si="1"/>
        <v>8</v>
      </c>
      <c r="Z17" s="23">
        <f t="shared" si="1"/>
        <v>37</v>
      </c>
      <c r="AA17" s="23">
        <f t="shared" si="1"/>
        <v>37</v>
      </c>
      <c r="AB17" s="23">
        <f t="shared" si="1"/>
        <v>0</v>
      </c>
      <c r="AC17" s="57"/>
    </row>
    <row r="18" spans="1:21" ht="24.75" customHeight="1" thickBot="1">
      <c r="A18" s="24"/>
      <c r="B18" s="178" t="s">
        <v>45</v>
      </c>
      <c r="C18" s="178"/>
      <c r="D18" s="178"/>
      <c r="E18" s="178"/>
      <c r="F18" s="105"/>
      <c r="G18" s="106"/>
      <c r="H18" s="106"/>
      <c r="I18" s="106"/>
      <c r="J18" s="107" t="s">
        <v>59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04"/>
      <c r="U18" s="55"/>
    </row>
    <row r="19" spans="1:29" s="7" customFormat="1" ht="24.75" customHeight="1" thickBot="1">
      <c r="A19" s="25"/>
      <c r="B19" s="167" t="str">
        <f>'１次予選'!N4</f>
        <v>フォルトナ</v>
      </c>
      <c r="C19" s="167"/>
      <c r="D19" s="167"/>
      <c r="E19" s="168"/>
      <c r="F19" s="175" t="str">
        <f>'１次予選'!N5</f>
        <v>FC角館</v>
      </c>
      <c r="G19" s="176"/>
      <c r="H19" s="176"/>
      <c r="I19" s="177"/>
      <c r="J19" s="175" t="str">
        <f>'１次予選'!N6</f>
        <v>グルージャ盛岡</v>
      </c>
      <c r="K19" s="176"/>
      <c r="L19" s="176"/>
      <c r="M19" s="177"/>
      <c r="N19" s="175" t="str">
        <f>'１次予選'!N7</f>
        <v>FIBRA．ＦＣ</v>
      </c>
      <c r="O19" s="176"/>
      <c r="P19" s="176"/>
      <c r="Q19" s="177"/>
      <c r="R19" s="175" t="str">
        <f>'１次予選'!N8</f>
        <v>古川SSS</v>
      </c>
      <c r="S19" s="176"/>
      <c r="T19" s="176"/>
      <c r="U19" s="177"/>
      <c r="V19" s="65" t="s">
        <v>36</v>
      </c>
      <c r="W19" s="26" t="s">
        <v>35</v>
      </c>
      <c r="X19" s="26" t="s">
        <v>34</v>
      </c>
      <c r="Y19" s="115" t="s">
        <v>33</v>
      </c>
      <c r="Z19" s="27" t="s">
        <v>32</v>
      </c>
      <c r="AA19" s="27" t="s">
        <v>31</v>
      </c>
      <c r="AB19" s="27" t="s">
        <v>30</v>
      </c>
      <c r="AC19" s="28" t="s">
        <v>29</v>
      </c>
    </row>
    <row r="20" spans="1:29" s="7" customFormat="1" ht="24.75" customHeight="1">
      <c r="A20" s="29" t="str">
        <f>B19</f>
        <v>フォルトナ</v>
      </c>
      <c r="B20" s="172"/>
      <c r="C20" s="173"/>
      <c r="D20" s="173"/>
      <c r="E20" s="174"/>
      <c r="F20" s="30" t="s">
        <v>244</v>
      </c>
      <c r="G20" s="32">
        <f>'１次予選'!M45</f>
        <v>2</v>
      </c>
      <c r="H20" s="32" t="s">
        <v>39</v>
      </c>
      <c r="I20" s="33">
        <f>'１次予選'!P45</f>
        <v>0</v>
      </c>
      <c r="J20" s="30" t="s">
        <v>218</v>
      </c>
      <c r="K20" s="32">
        <f>'１次予選'!M17</f>
        <v>0</v>
      </c>
      <c r="L20" s="32" t="s">
        <v>39</v>
      </c>
      <c r="M20" s="33">
        <f>'１次予選'!P17</f>
        <v>1</v>
      </c>
      <c r="N20" s="30" t="s">
        <v>226</v>
      </c>
      <c r="O20" s="32">
        <f>'１次予選'!M26</f>
        <v>0</v>
      </c>
      <c r="P20" s="32" t="s">
        <v>39</v>
      </c>
      <c r="Q20" s="33">
        <f>'１次予選'!P26</f>
        <v>1</v>
      </c>
      <c r="R20" s="10" t="s">
        <v>235</v>
      </c>
      <c r="S20" s="21">
        <f>'１次予選'!M39</f>
        <v>0</v>
      </c>
      <c r="T20" s="21" t="s">
        <v>39</v>
      </c>
      <c r="U20" s="34">
        <f>'１次予選'!P39</f>
        <v>1</v>
      </c>
      <c r="V20" s="35">
        <f>SUM((W20*3)+(X20*1))</f>
        <v>3</v>
      </c>
      <c r="W20" s="36">
        <f>COUNTIF(B20:U20,"○")</f>
        <v>1</v>
      </c>
      <c r="X20" s="36">
        <f>COUNTIF(B20:U20,"△")</f>
        <v>0</v>
      </c>
      <c r="Y20" s="113">
        <f>COUNTIF(B20:U20,"●")</f>
        <v>3</v>
      </c>
      <c r="Z20" s="36">
        <f>SUM(C20,G20,K20,O20,S20)</f>
        <v>2</v>
      </c>
      <c r="AA20" s="36">
        <f>SUM(E20,I20,M20,Q20,U20)</f>
        <v>3</v>
      </c>
      <c r="AB20" s="36">
        <f>SUM(Z20-AA20)</f>
        <v>-1</v>
      </c>
      <c r="AC20" s="37">
        <v>4</v>
      </c>
    </row>
    <row r="21" spans="1:29" s="7" customFormat="1" ht="24.75" customHeight="1">
      <c r="A21" s="38" t="str">
        <f>F19</f>
        <v>FC角館</v>
      </c>
      <c r="B21" s="29" t="s">
        <v>243</v>
      </c>
      <c r="C21" s="11">
        <f>I20</f>
        <v>0</v>
      </c>
      <c r="D21" s="11" t="s">
        <v>39</v>
      </c>
      <c r="E21" s="12">
        <f>G20</f>
        <v>2</v>
      </c>
      <c r="F21" s="169"/>
      <c r="G21" s="170"/>
      <c r="H21" s="170"/>
      <c r="I21" s="171"/>
      <c r="J21" s="18" t="s">
        <v>232</v>
      </c>
      <c r="K21" s="17">
        <f>'１次予選'!M36</f>
        <v>0</v>
      </c>
      <c r="L21" s="17" t="s">
        <v>39</v>
      </c>
      <c r="M21" s="19">
        <f>'１次予選'!P36</f>
        <v>5</v>
      </c>
      <c r="N21" s="13" t="s">
        <v>226</v>
      </c>
      <c r="O21" s="17">
        <f>'１次予選'!M20</f>
        <v>0</v>
      </c>
      <c r="P21" s="17" t="s">
        <v>39</v>
      </c>
      <c r="Q21" s="19">
        <f>'１次予選'!P20</f>
        <v>1</v>
      </c>
      <c r="R21" s="13" t="s">
        <v>218</v>
      </c>
      <c r="S21" s="14">
        <f>'１次予選'!M14</f>
        <v>0</v>
      </c>
      <c r="T21" s="14" t="s">
        <v>39</v>
      </c>
      <c r="U21" s="15">
        <f>'１次予選'!P14</f>
        <v>2</v>
      </c>
      <c r="V21" s="39">
        <f>SUM((W21*3)+(X21*1))</f>
        <v>0</v>
      </c>
      <c r="W21" s="5">
        <f>COUNTIF(B21:U21,"○")</f>
        <v>0</v>
      </c>
      <c r="X21" s="5">
        <f>COUNTIF(B21:U21,"△")</f>
        <v>0</v>
      </c>
      <c r="Y21" s="5">
        <f>COUNTIF(B21:U21,"●")</f>
        <v>4</v>
      </c>
      <c r="Z21" s="5">
        <f>SUM(C21,G21,K21,O21,S21)</f>
        <v>0</v>
      </c>
      <c r="AA21" s="5">
        <f>SUM(E21,I21,M21,Q21,U21)</f>
        <v>10</v>
      </c>
      <c r="AB21" s="5">
        <f>SUM(Z21-AA21)</f>
        <v>-10</v>
      </c>
      <c r="AC21" s="40">
        <v>5</v>
      </c>
    </row>
    <row r="22" spans="1:29" s="7" customFormat="1" ht="24.75" customHeight="1">
      <c r="A22" s="38" t="str">
        <f>J19</f>
        <v>グルージャ盛岡</v>
      </c>
      <c r="B22" s="38" t="s">
        <v>229</v>
      </c>
      <c r="C22" s="14">
        <f>M20</f>
        <v>1</v>
      </c>
      <c r="D22" s="14" t="s">
        <v>39</v>
      </c>
      <c r="E22" s="15">
        <f>K20</f>
        <v>0</v>
      </c>
      <c r="F22" s="20" t="s">
        <v>233</v>
      </c>
      <c r="G22" s="17">
        <f>M21</f>
        <v>5</v>
      </c>
      <c r="H22" s="17" t="s">
        <v>39</v>
      </c>
      <c r="I22" s="19">
        <f>K21</f>
        <v>0</v>
      </c>
      <c r="J22" s="169"/>
      <c r="K22" s="170"/>
      <c r="L22" s="170"/>
      <c r="M22" s="171"/>
      <c r="N22" s="13" t="s">
        <v>234</v>
      </c>
      <c r="O22" s="14">
        <f>'１次予選'!M42</f>
        <v>2</v>
      </c>
      <c r="P22" s="14" t="s">
        <v>39</v>
      </c>
      <c r="Q22" s="15">
        <f>'１次予選'!P42</f>
        <v>1</v>
      </c>
      <c r="R22" s="13" t="s">
        <v>225</v>
      </c>
      <c r="S22" s="14">
        <f>'１次予選'!M23</f>
        <v>1</v>
      </c>
      <c r="T22" s="14" t="s">
        <v>39</v>
      </c>
      <c r="U22" s="15">
        <f>'１次予選'!P23</f>
        <v>0</v>
      </c>
      <c r="V22" s="39">
        <f>SUM((W22*3)+(X22*1))</f>
        <v>12</v>
      </c>
      <c r="W22" s="5">
        <f>COUNTIF(B22:U22,"○")</f>
        <v>4</v>
      </c>
      <c r="X22" s="5">
        <f>COUNTIF(B22:U22,"△")</f>
        <v>0</v>
      </c>
      <c r="Y22" s="5">
        <f>COUNTIF(B22:U22,"●")</f>
        <v>0</v>
      </c>
      <c r="Z22" s="5">
        <f>SUM(C22,G22,K22,O22,S22)</f>
        <v>9</v>
      </c>
      <c r="AA22" s="5">
        <f>SUM(E22,I22,M22,Q22,U22)</f>
        <v>1</v>
      </c>
      <c r="AB22" s="5">
        <f>SUM(Z22-AA22)</f>
        <v>8</v>
      </c>
      <c r="AC22" s="40">
        <v>1</v>
      </c>
    </row>
    <row r="23" spans="1:29" s="7" customFormat="1" ht="24.75" customHeight="1">
      <c r="A23" s="38" t="str">
        <f>N19</f>
        <v>FIBRA．ＦＣ</v>
      </c>
      <c r="B23" s="38" t="s">
        <v>225</v>
      </c>
      <c r="C23" s="14">
        <f>Q20</f>
        <v>1</v>
      </c>
      <c r="D23" s="14" t="s">
        <v>39</v>
      </c>
      <c r="E23" s="15">
        <f>O20</f>
        <v>0</v>
      </c>
      <c r="F23" s="20" t="s">
        <v>222</v>
      </c>
      <c r="G23" s="17">
        <f>Q21</f>
        <v>1</v>
      </c>
      <c r="H23" s="17" t="s">
        <v>39</v>
      </c>
      <c r="I23" s="19">
        <f>O21</f>
        <v>0</v>
      </c>
      <c r="J23" s="13" t="s">
        <v>235</v>
      </c>
      <c r="K23" s="14">
        <f>Q22</f>
        <v>1</v>
      </c>
      <c r="L23" s="14" t="s">
        <v>39</v>
      </c>
      <c r="M23" s="15">
        <f>O22</f>
        <v>2</v>
      </c>
      <c r="N23" s="169"/>
      <c r="O23" s="170"/>
      <c r="P23" s="170"/>
      <c r="Q23" s="171"/>
      <c r="R23" s="13" t="s">
        <v>231</v>
      </c>
      <c r="S23" s="14">
        <f>'１次予選'!M33</f>
        <v>1</v>
      </c>
      <c r="T23" s="14" t="s">
        <v>39</v>
      </c>
      <c r="U23" s="15">
        <f>'１次予選'!P33</f>
        <v>7</v>
      </c>
      <c r="V23" s="39">
        <f>SUM((W23*3)+(X23*1))</f>
        <v>6</v>
      </c>
      <c r="W23" s="5">
        <f>COUNTIF(B23:U23,"○")</f>
        <v>2</v>
      </c>
      <c r="X23" s="5">
        <f>COUNTIF(B23:U23,"△")</f>
        <v>0</v>
      </c>
      <c r="Y23" s="5">
        <f>COUNTIF(B23:U23,"●")</f>
        <v>2</v>
      </c>
      <c r="Z23" s="5">
        <f>SUM(C23,G23,K23,O23,S23)</f>
        <v>4</v>
      </c>
      <c r="AA23" s="5">
        <f>SUM(E23,I23,M23,Q23,U23)</f>
        <v>9</v>
      </c>
      <c r="AB23" s="5">
        <f>SUM(Z23-AA23)</f>
        <v>-5</v>
      </c>
      <c r="AC23" s="40">
        <v>3</v>
      </c>
    </row>
    <row r="24" spans="1:29" s="7" customFormat="1" ht="24.75" customHeight="1" thickBot="1">
      <c r="A24" s="41" t="str">
        <f>R19</f>
        <v>古川SSS</v>
      </c>
      <c r="B24" s="41" t="s">
        <v>234</v>
      </c>
      <c r="C24" s="42">
        <f>U20</f>
        <v>1</v>
      </c>
      <c r="D24" s="42" t="s">
        <v>39</v>
      </c>
      <c r="E24" s="43">
        <f>S20</f>
        <v>0</v>
      </c>
      <c r="F24" s="44" t="s">
        <v>229</v>
      </c>
      <c r="G24" s="45">
        <f>U21</f>
        <v>2</v>
      </c>
      <c r="H24" s="45" t="s">
        <v>39</v>
      </c>
      <c r="I24" s="46">
        <f>S21</f>
        <v>0</v>
      </c>
      <c r="J24" s="44" t="s">
        <v>226</v>
      </c>
      <c r="K24" s="45">
        <f>U22</f>
        <v>0</v>
      </c>
      <c r="L24" s="45" t="s">
        <v>39</v>
      </c>
      <c r="M24" s="46">
        <f>S22</f>
        <v>1</v>
      </c>
      <c r="N24" s="44" t="s">
        <v>229</v>
      </c>
      <c r="O24" s="45">
        <f>U23</f>
        <v>7</v>
      </c>
      <c r="P24" s="45" t="s">
        <v>39</v>
      </c>
      <c r="Q24" s="46">
        <f>S23</f>
        <v>1</v>
      </c>
      <c r="R24" s="180"/>
      <c r="S24" s="181"/>
      <c r="T24" s="181"/>
      <c r="U24" s="183"/>
      <c r="V24" s="47">
        <f>SUM((W24*3)+(X24*1))</f>
        <v>9</v>
      </c>
      <c r="W24" s="48">
        <f>COUNTIF(B24:U24,"○")</f>
        <v>3</v>
      </c>
      <c r="X24" s="48">
        <f>COUNTIF(B24:U24,"△")</f>
        <v>0</v>
      </c>
      <c r="Y24" s="48">
        <f>COUNTIF(B24:U24,"●")</f>
        <v>1</v>
      </c>
      <c r="Z24" s="48">
        <f>SUM(C24,G24,K24,O24,S24)</f>
        <v>10</v>
      </c>
      <c r="AA24" s="48">
        <f>SUM(E24,I24,M24,Q24,U24)</f>
        <v>2</v>
      </c>
      <c r="AB24" s="48">
        <f>SUM(Z24-AA24)</f>
        <v>8</v>
      </c>
      <c r="AC24" s="49">
        <v>2</v>
      </c>
    </row>
    <row r="25" spans="1:29" s="7" customFormat="1" ht="24.75" customHeight="1">
      <c r="A25" s="51"/>
      <c r="B25" s="51"/>
      <c r="C25" s="56"/>
      <c r="D25" s="56"/>
      <c r="E25" s="56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23">
        <f aca="true" t="shared" si="2" ref="V25:AB25">SUM(V20:V24)</f>
        <v>30</v>
      </c>
      <c r="W25" s="23">
        <f t="shared" si="2"/>
        <v>10</v>
      </c>
      <c r="X25" s="23">
        <f t="shared" si="2"/>
        <v>0</v>
      </c>
      <c r="Y25" s="23">
        <f t="shared" si="2"/>
        <v>10</v>
      </c>
      <c r="Z25" s="23">
        <f t="shared" si="2"/>
        <v>25</v>
      </c>
      <c r="AA25" s="23">
        <f t="shared" si="2"/>
        <v>25</v>
      </c>
      <c r="AB25" s="23">
        <f t="shared" si="2"/>
        <v>0</v>
      </c>
      <c r="AC25" s="57"/>
    </row>
    <row r="26" spans="1:21" ht="24.75" customHeight="1" thickBot="1">
      <c r="A26" s="24"/>
      <c r="B26" s="178" t="s">
        <v>46</v>
      </c>
      <c r="C26" s="178"/>
      <c r="D26" s="178"/>
      <c r="E26" s="178"/>
      <c r="F26" s="105"/>
      <c r="G26" s="106"/>
      <c r="H26" s="106"/>
      <c r="I26" s="106"/>
      <c r="J26" s="107" t="s">
        <v>60</v>
      </c>
      <c r="K26" s="106"/>
      <c r="L26" s="106"/>
      <c r="M26" s="106"/>
      <c r="N26" s="106"/>
      <c r="O26" s="106"/>
      <c r="P26" s="106"/>
      <c r="Q26" s="106"/>
      <c r="R26" s="106"/>
      <c r="S26" s="104"/>
      <c r="T26" s="104"/>
      <c r="U26" s="55"/>
    </row>
    <row r="27" spans="1:29" s="7" customFormat="1" ht="24.75" customHeight="1" thickBot="1">
      <c r="A27" s="25"/>
      <c r="B27" s="167" t="str">
        <f>'１次予選'!S4</f>
        <v>アストロンFC</v>
      </c>
      <c r="C27" s="167"/>
      <c r="D27" s="167"/>
      <c r="E27" s="168"/>
      <c r="F27" s="175" t="str">
        <f>'１次予選'!S5</f>
        <v>Athletic Club</v>
      </c>
      <c r="G27" s="176"/>
      <c r="H27" s="176"/>
      <c r="I27" s="177"/>
      <c r="J27" s="175" t="str">
        <f>'１次予選'!S6</f>
        <v>仙台YMCA</v>
      </c>
      <c r="K27" s="176"/>
      <c r="L27" s="176"/>
      <c r="M27" s="177"/>
      <c r="N27" s="175" t="str">
        <f>'１次予選'!S7</f>
        <v>外旭川SSS</v>
      </c>
      <c r="O27" s="176"/>
      <c r="P27" s="176"/>
      <c r="Q27" s="176"/>
      <c r="R27" s="175" t="str">
        <f>'１次予選'!S8</f>
        <v>マリソル松島</v>
      </c>
      <c r="S27" s="176"/>
      <c r="T27" s="176"/>
      <c r="U27" s="184"/>
      <c r="V27" s="65" t="s">
        <v>36</v>
      </c>
      <c r="W27" s="26" t="s">
        <v>35</v>
      </c>
      <c r="X27" s="26" t="s">
        <v>34</v>
      </c>
      <c r="Y27" s="26" t="s">
        <v>33</v>
      </c>
      <c r="Z27" s="27" t="s">
        <v>32</v>
      </c>
      <c r="AA27" s="27" t="s">
        <v>31</v>
      </c>
      <c r="AB27" s="27" t="s">
        <v>30</v>
      </c>
      <c r="AC27" s="28" t="s">
        <v>29</v>
      </c>
    </row>
    <row r="28" spans="1:29" s="7" customFormat="1" ht="24.75" customHeight="1">
      <c r="A28" s="29" t="str">
        <f>B27</f>
        <v>アストロンFC</v>
      </c>
      <c r="B28" s="172"/>
      <c r="C28" s="173"/>
      <c r="D28" s="173"/>
      <c r="E28" s="174"/>
      <c r="F28" s="30" t="s">
        <v>243</v>
      </c>
      <c r="G28" s="31">
        <f>'１次予選'!R45</f>
        <v>1</v>
      </c>
      <c r="H28" s="32" t="s">
        <v>39</v>
      </c>
      <c r="I28" s="33">
        <f>'１次予選'!U45</f>
        <v>2</v>
      </c>
      <c r="J28" s="30" t="s">
        <v>216</v>
      </c>
      <c r="K28" s="32">
        <f>'１次予選'!R17</f>
        <v>2</v>
      </c>
      <c r="L28" s="32" t="s">
        <v>39</v>
      </c>
      <c r="M28" s="33">
        <f>'１次予選'!U17</f>
        <v>0</v>
      </c>
      <c r="N28" s="30" t="s">
        <v>225</v>
      </c>
      <c r="O28" s="32">
        <f>'１次予選'!R26</f>
        <v>1</v>
      </c>
      <c r="P28" s="32" t="s">
        <v>39</v>
      </c>
      <c r="Q28" s="33">
        <f>'１次予選'!U26</f>
        <v>0</v>
      </c>
      <c r="R28" s="10" t="s">
        <v>236</v>
      </c>
      <c r="S28" s="21">
        <f>'１次予選'!R39</f>
        <v>1</v>
      </c>
      <c r="T28" s="21" t="s">
        <v>39</v>
      </c>
      <c r="U28" s="34">
        <f>'１次予選'!U39</f>
        <v>1</v>
      </c>
      <c r="V28" s="35">
        <f>SUM((W28*3)+(X28*1))</f>
        <v>7</v>
      </c>
      <c r="W28" s="36">
        <f>COUNTIF(B28:U28,"○")</f>
        <v>2</v>
      </c>
      <c r="X28" s="36">
        <f>COUNTIF(B28:U28,"△")</f>
        <v>1</v>
      </c>
      <c r="Y28" s="36">
        <f>COUNTIF(B28:U28,"●")</f>
        <v>1</v>
      </c>
      <c r="Z28" s="36">
        <f>SUM(C28,G28,K28,O28,S28)</f>
        <v>5</v>
      </c>
      <c r="AA28" s="36">
        <f>SUM(E28,I28,M28,Q28,U28)</f>
        <v>3</v>
      </c>
      <c r="AB28" s="36">
        <f>SUM(Z28-AA28)</f>
        <v>2</v>
      </c>
      <c r="AC28" s="37">
        <v>3</v>
      </c>
    </row>
    <row r="29" spans="1:29" s="7" customFormat="1" ht="24.75" customHeight="1">
      <c r="A29" s="38" t="str">
        <f>F27</f>
        <v>Athletic Club</v>
      </c>
      <c r="B29" s="29" t="s">
        <v>244</v>
      </c>
      <c r="C29" s="11">
        <f>I28</f>
        <v>2</v>
      </c>
      <c r="D29" s="11" t="s">
        <v>39</v>
      </c>
      <c r="E29" s="12">
        <f>G28</f>
        <v>1</v>
      </c>
      <c r="F29" s="169"/>
      <c r="G29" s="170"/>
      <c r="H29" s="170"/>
      <c r="I29" s="171"/>
      <c r="J29" s="18" t="s">
        <v>229</v>
      </c>
      <c r="K29" s="17">
        <f>'１次予選'!R36</f>
        <v>6</v>
      </c>
      <c r="L29" s="17" t="s">
        <v>39</v>
      </c>
      <c r="M29" s="19">
        <f>'１次予選'!U36</f>
        <v>1</v>
      </c>
      <c r="N29" s="13" t="s">
        <v>222</v>
      </c>
      <c r="O29" s="17">
        <f>'１次予選'!R20</f>
        <v>2</v>
      </c>
      <c r="P29" s="17" t="s">
        <v>39</v>
      </c>
      <c r="Q29" s="19">
        <f>'１次予選'!U20</f>
        <v>0</v>
      </c>
      <c r="R29" s="13" t="s">
        <v>220</v>
      </c>
      <c r="S29" s="14">
        <f>'１次予選'!R14</f>
        <v>2</v>
      </c>
      <c r="T29" s="14" t="s">
        <v>39</v>
      </c>
      <c r="U29" s="15">
        <f>'１次予選'!U14</f>
        <v>2</v>
      </c>
      <c r="V29" s="39">
        <f>SUM((W29*3)+(X29*1))</f>
        <v>10</v>
      </c>
      <c r="W29" s="5">
        <f>COUNTIF(B29:U29,"○")</f>
        <v>3</v>
      </c>
      <c r="X29" s="5">
        <f>COUNTIF(B29:U29,"△")</f>
        <v>1</v>
      </c>
      <c r="Y29" s="5">
        <f>COUNTIF(B29:U29,"●")</f>
        <v>0</v>
      </c>
      <c r="Z29" s="5">
        <f>SUM(C29,G29,K29,O29,S29)</f>
        <v>12</v>
      </c>
      <c r="AA29" s="5">
        <f>SUM(E29,I29,M29,Q29,U29)</f>
        <v>4</v>
      </c>
      <c r="AB29" s="5">
        <f>SUM(Z29-AA29)</f>
        <v>8</v>
      </c>
      <c r="AC29" s="40">
        <v>1</v>
      </c>
    </row>
    <row r="30" spans="1:29" s="7" customFormat="1" ht="24.75" customHeight="1">
      <c r="A30" s="38" t="str">
        <f>J27</f>
        <v>仙台YMCA</v>
      </c>
      <c r="B30" s="38" t="s">
        <v>221</v>
      </c>
      <c r="C30" s="14">
        <f>M28</f>
        <v>0</v>
      </c>
      <c r="D30" s="14" t="s">
        <v>39</v>
      </c>
      <c r="E30" s="15">
        <f>K28</f>
        <v>2</v>
      </c>
      <c r="F30" s="20" t="s">
        <v>231</v>
      </c>
      <c r="G30" s="17">
        <f>M29</f>
        <v>1</v>
      </c>
      <c r="H30" s="17" t="s">
        <v>39</v>
      </c>
      <c r="I30" s="19">
        <f>K29</f>
        <v>6</v>
      </c>
      <c r="J30" s="169"/>
      <c r="K30" s="170"/>
      <c r="L30" s="170"/>
      <c r="M30" s="171"/>
      <c r="N30" s="13" t="s">
        <v>235</v>
      </c>
      <c r="O30" s="14">
        <f>'１次予選'!R42</f>
        <v>0</v>
      </c>
      <c r="P30" s="14" t="s">
        <v>39</v>
      </c>
      <c r="Q30" s="15">
        <f>'１次予選'!U42</f>
        <v>2</v>
      </c>
      <c r="R30" s="13" t="s">
        <v>226</v>
      </c>
      <c r="S30" s="14">
        <f>'１次予選'!R23</f>
        <v>1</v>
      </c>
      <c r="T30" s="14" t="s">
        <v>39</v>
      </c>
      <c r="U30" s="15">
        <f>'１次予選'!U23</f>
        <v>7</v>
      </c>
      <c r="V30" s="39">
        <f>SUM((W30*3)+(X30*1))</f>
        <v>0</v>
      </c>
      <c r="W30" s="5">
        <f>COUNTIF(B30:U30,"○")</f>
        <v>0</v>
      </c>
      <c r="X30" s="5">
        <f>COUNTIF(B30:U30,"△")</f>
        <v>0</v>
      </c>
      <c r="Y30" s="5">
        <f>COUNTIF(B30:U30,"●")</f>
        <v>4</v>
      </c>
      <c r="Z30" s="5">
        <f>SUM(C30,G30,K30,O30,S30)</f>
        <v>2</v>
      </c>
      <c r="AA30" s="5">
        <f>SUM(E30,I30,M30,Q30,U30)</f>
        <v>17</v>
      </c>
      <c r="AB30" s="5">
        <f>SUM(Z30-AA30)</f>
        <v>-15</v>
      </c>
      <c r="AC30" s="40">
        <v>5</v>
      </c>
    </row>
    <row r="31" spans="1:29" s="7" customFormat="1" ht="24.75" customHeight="1">
      <c r="A31" s="38" t="str">
        <f>N27</f>
        <v>外旭川SSS</v>
      </c>
      <c r="B31" s="38" t="s">
        <v>221</v>
      </c>
      <c r="C31" s="14">
        <f>Q28</f>
        <v>0</v>
      </c>
      <c r="D31" s="14" t="s">
        <v>39</v>
      </c>
      <c r="E31" s="15">
        <f>O28</f>
        <v>1</v>
      </c>
      <c r="F31" s="20" t="s">
        <v>226</v>
      </c>
      <c r="G31" s="17">
        <f>Q29</f>
        <v>0</v>
      </c>
      <c r="H31" s="17" t="s">
        <v>39</v>
      </c>
      <c r="I31" s="19">
        <f>O29</f>
        <v>2</v>
      </c>
      <c r="J31" s="13" t="s">
        <v>234</v>
      </c>
      <c r="K31" s="14">
        <f>Q30</f>
        <v>2</v>
      </c>
      <c r="L31" s="14" t="s">
        <v>39</v>
      </c>
      <c r="M31" s="15">
        <f>O30</f>
        <v>0</v>
      </c>
      <c r="N31" s="169"/>
      <c r="O31" s="170"/>
      <c r="P31" s="170"/>
      <c r="Q31" s="171"/>
      <c r="R31" s="13" t="s">
        <v>230</v>
      </c>
      <c r="S31" s="14">
        <f>'１次予選'!R33</f>
        <v>2</v>
      </c>
      <c r="T31" s="14" t="s">
        <v>39</v>
      </c>
      <c r="U31" s="15">
        <f>'１次予選'!U33</f>
        <v>4</v>
      </c>
      <c r="V31" s="39">
        <f>SUM((W31*3)+(X31*1))</f>
        <v>3</v>
      </c>
      <c r="W31" s="5">
        <f>COUNTIF(B31:U31,"○")</f>
        <v>1</v>
      </c>
      <c r="X31" s="5">
        <f>COUNTIF(B31:U31,"△")</f>
        <v>0</v>
      </c>
      <c r="Y31" s="5">
        <f>COUNTIF(B31:U31,"●")</f>
        <v>3</v>
      </c>
      <c r="Z31" s="5">
        <f>SUM(C31,G31,K31,O31,S31)</f>
        <v>4</v>
      </c>
      <c r="AA31" s="5">
        <f>SUM(E31,I31,M31,Q31,U31)</f>
        <v>7</v>
      </c>
      <c r="AB31" s="5">
        <f>SUM(Z31-AA31)</f>
        <v>-3</v>
      </c>
      <c r="AC31" s="40">
        <v>4</v>
      </c>
    </row>
    <row r="32" spans="1:29" s="7" customFormat="1" ht="24.75" customHeight="1" thickBot="1">
      <c r="A32" s="41" t="str">
        <f>R27</f>
        <v>マリソル松島</v>
      </c>
      <c r="B32" s="41" t="s">
        <v>237</v>
      </c>
      <c r="C32" s="42">
        <f>U28</f>
        <v>1</v>
      </c>
      <c r="D32" s="42" t="s">
        <v>39</v>
      </c>
      <c r="E32" s="43">
        <f>S28</f>
        <v>1</v>
      </c>
      <c r="F32" s="44" t="s">
        <v>220</v>
      </c>
      <c r="G32" s="45">
        <f>U29</f>
        <v>2</v>
      </c>
      <c r="H32" s="45" t="s">
        <v>39</v>
      </c>
      <c r="I32" s="46">
        <f>S29</f>
        <v>2</v>
      </c>
      <c r="J32" s="44" t="s">
        <v>222</v>
      </c>
      <c r="K32" s="45">
        <f>U30</f>
        <v>7</v>
      </c>
      <c r="L32" s="45" t="s">
        <v>39</v>
      </c>
      <c r="M32" s="46">
        <f>S30</f>
        <v>1</v>
      </c>
      <c r="N32" s="44" t="s">
        <v>229</v>
      </c>
      <c r="O32" s="45">
        <f>U31</f>
        <v>4</v>
      </c>
      <c r="P32" s="45" t="s">
        <v>39</v>
      </c>
      <c r="Q32" s="46">
        <f>S31</f>
        <v>2</v>
      </c>
      <c r="R32" s="180"/>
      <c r="S32" s="181"/>
      <c r="T32" s="181"/>
      <c r="U32" s="182"/>
      <c r="V32" s="47">
        <f>SUM((W32*3)+(X32*1))</f>
        <v>8</v>
      </c>
      <c r="W32" s="48">
        <f>COUNTIF(B32:U32,"○")</f>
        <v>2</v>
      </c>
      <c r="X32" s="48">
        <f>COUNTIF(B32:U32,"△")</f>
        <v>2</v>
      </c>
      <c r="Y32" s="48">
        <f>COUNTIF(B32:U32,"●")</f>
        <v>0</v>
      </c>
      <c r="Z32" s="48">
        <f>SUM(C32,G32,K32,O32,S32)</f>
        <v>14</v>
      </c>
      <c r="AA32" s="48">
        <f>SUM(E32,I32,M32,Q32,U32)</f>
        <v>6</v>
      </c>
      <c r="AB32" s="48">
        <f>SUM(Z32-AA32)</f>
        <v>8</v>
      </c>
      <c r="AC32" s="49">
        <v>2</v>
      </c>
    </row>
    <row r="33" spans="1:29" s="7" customFormat="1" ht="24.75" customHeight="1">
      <c r="A33" s="51"/>
      <c r="B33" s="51"/>
      <c r="C33" s="56"/>
      <c r="D33" s="56"/>
      <c r="E33" s="56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23">
        <f aca="true" t="shared" si="3" ref="V33:AB33">SUM(V28:V32)</f>
        <v>28</v>
      </c>
      <c r="W33" s="23">
        <f t="shared" si="3"/>
        <v>8</v>
      </c>
      <c r="X33" s="23">
        <f t="shared" si="3"/>
        <v>4</v>
      </c>
      <c r="Y33" s="23">
        <f t="shared" si="3"/>
        <v>8</v>
      </c>
      <c r="Z33" s="23">
        <f t="shared" si="3"/>
        <v>37</v>
      </c>
      <c r="AA33" s="23">
        <f t="shared" si="3"/>
        <v>37</v>
      </c>
      <c r="AB33" s="23">
        <f t="shared" si="3"/>
        <v>0</v>
      </c>
      <c r="AC33" s="57"/>
    </row>
    <row r="34" spans="1:29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</sheetData>
  <sheetProtection/>
  <mergeCells count="47">
    <mergeCell ref="R3:U3"/>
    <mergeCell ref="F11:I11"/>
    <mergeCell ref="R16:U16"/>
    <mergeCell ref="R19:U19"/>
    <mergeCell ref="N19:Q19"/>
    <mergeCell ref="N15:Q15"/>
    <mergeCell ref="J11:M11"/>
    <mergeCell ref="N7:Q7"/>
    <mergeCell ref="N3:Q3"/>
    <mergeCell ref="F5:I5"/>
    <mergeCell ref="A1:AC1"/>
    <mergeCell ref="R27:U27"/>
    <mergeCell ref="B27:E27"/>
    <mergeCell ref="F27:I27"/>
    <mergeCell ref="J27:M27"/>
    <mergeCell ref="N27:Q27"/>
    <mergeCell ref="V2:AB2"/>
    <mergeCell ref="B2:E2"/>
    <mergeCell ref="N11:Q11"/>
    <mergeCell ref="R8:U8"/>
    <mergeCell ref="R32:U32"/>
    <mergeCell ref="R11:U11"/>
    <mergeCell ref="B12:E12"/>
    <mergeCell ref="F13:I13"/>
    <mergeCell ref="J14:M14"/>
    <mergeCell ref="B11:E11"/>
    <mergeCell ref="J30:M30"/>
    <mergeCell ref="J22:M22"/>
    <mergeCell ref="N31:Q31"/>
    <mergeCell ref="R24:U24"/>
    <mergeCell ref="B28:E28"/>
    <mergeCell ref="F29:I29"/>
    <mergeCell ref="B3:E3"/>
    <mergeCell ref="B18:E18"/>
    <mergeCell ref="B19:E19"/>
    <mergeCell ref="F19:I19"/>
    <mergeCell ref="B26:E26"/>
    <mergeCell ref="J3:M3"/>
    <mergeCell ref="N23:Q23"/>
    <mergeCell ref="B4:E4"/>
    <mergeCell ref="J19:M19"/>
    <mergeCell ref="B10:E10"/>
    <mergeCell ref="F3:I3"/>
    <mergeCell ref="J6:M6"/>
    <mergeCell ref="B20:E20"/>
    <mergeCell ref="B9:E9"/>
    <mergeCell ref="F21:I21"/>
  </mergeCells>
  <printOptions/>
  <pageMargins left="0.47" right="0.13" top="0.24" bottom="0.4" header="0.58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0"/>
  <sheetViews>
    <sheetView showGridLines="0" tabSelected="1" zoomScalePageLayoutView="0" workbookViewId="0" topLeftCell="A1">
      <selection activeCell="A1" sqref="A1:AG1"/>
    </sheetView>
  </sheetViews>
  <sheetFormatPr defaultColWidth="9.00390625" defaultRowHeight="13.5"/>
  <cols>
    <col min="1" max="33" width="2.875" style="67" customWidth="1"/>
    <col min="34" max="16384" width="9.00390625" style="67" customWidth="1"/>
  </cols>
  <sheetData>
    <row r="1" spans="1:34" ht="20.25" customHeight="1">
      <c r="A1" s="218" t="s">
        <v>275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66"/>
    </row>
    <row r="2" spans="2:18" s="9" customFormat="1" ht="12" customHeight="1">
      <c r="B2" s="227" t="s">
        <v>119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2:32" s="9" customFormat="1" ht="12" customHeight="1" thickBot="1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75"/>
      <c r="T3" s="75"/>
      <c r="X3" s="228" t="s">
        <v>112</v>
      </c>
      <c r="Y3" s="228"/>
      <c r="Z3" s="225" t="s">
        <v>75</v>
      </c>
      <c r="AA3" s="225"/>
      <c r="AB3" s="225"/>
      <c r="AC3" s="225"/>
      <c r="AD3" s="225"/>
      <c r="AE3" s="225"/>
      <c r="AF3" s="225"/>
    </row>
    <row r="4" spans="1:32" s="9" customFormat="1" ht="12" customHeight="1" thickBot="1" thickTop="1">
      <c r="A4" s="219" t="s">
        <v>78</v>
      </c>
      <c r="B4" s="220"/>
      <c r="C4" s="220"/>
      <c r="D4" s="220"/>
      <c r="E4" s="220"/>
      <c r="F4" s="221"/>
      <c r="G4" s="75"/>
      <c r="H4" s="75"/>
      <c r="I4" s="75"/>
      <c r="X4" s="223"/>
      <c r="Y4" s="223"/>
      <c r="Z4" s="226"/>
      <c r="AA4" s="226"/>
      <c r="AB4" s="226"/>
      <c r="AC4" s="226"/>
      <c r="AD4" s="226"/>
      <c r="AE4" s="226"/>
      <c r="AF4" s="226"/>
    </row>
    <row r="5" spans="1:32" s="9" customFormat="1" ht="12" customHeight="1" thickBot="1" thickTop="1">
      <c r="A5" s="222"/>
      <c r="B5" s="223"/>
      <c r="C5" s="223"/>
      <c r="D5" s="223"/>
      <c r="E5" s="223"/>
      <c r="F5" s="224"/>
      <c r="G5" s="75"/>
      <c r="L5" s="76"/>
      <c r="M5" s="192" t="s">
        <v>75</v>
      </c>
      <c r="N5" s="193"/>
      <c r="O5" s="193"/>
      <c r="P5" s="194"/>
      <c r="Q5" s="76"/>
      <c r="X5" s="220" t="s">
        <v>111</v>
      </c>
      <c r="Y5" s="220"/>
      <c r="Z5" s="225" t="s">
        <v>274</v>
      </c>
      <c r="AA5" s="225"/>
      <c r="AB5" s="225"/>
      <c r="AC5" s="225"/>
      <c r="AD5" s="225"/>
      <c r="AE5" s="225"/>
      <c r="AF5" s="225"/>
    </row>
    <row r="6" spans="12:32" s="9" customFormat="1" ht="12" customHeight="1" thickBot="1" thickTop="1">
      <c r="L6" s="76"/>
      <c r="M6" s="195"/>
      <c r="N6" s="196"/>
      <c r="O6" s="196"/>
      <c r="P6" s="197"/>
      <c r="Q6" s="76"/>
      <c r="X6" s="223"/>
      <c r="Y6" s="223"/>
      <c r="Z6" s="226"/>
      <c r="AA6" s="226"/>
      <c r="AB6" s="226"/>
      <c r="AC6" s="226"/>
      <c r="AD6" s="226"/>
      <c r="AE6" s="226"/>
      <c r="AF6" s="226"/>
    </row>
    <row r="7" spans="1:32" s="9" customFormat="1" ht="12" customHeight="1" thickBot="1" thickTop="1">
      <c r="A7" s="75" t="s">
        <v>160</v>
      </c>
      <c r="D7" s="75"/>
      <c r="E7" s="75"/>
      <c r="F7" s="75"/>
      <c r="G7" s="75"/>
      <c r="J7" s="120">
        <v>3</v>
      </c>
      <c r="K7" s="119"/>
      <c r="L7" s="119"/>
      <c r="M7" s="119"/>
      <c r="N7" s="132"/>
      <c r="O7" s="73"/>
      <c r="S7" s="126">
        <v>2</v>
      </c>
      <c r="X7" s="220" t="s">
        <v>113</v>
      </c>
      <c r="Y7" s="220"/>
      <c r="Z7" s="225" t="str">
        <f>H15</f>
        <v>ヴァンラ
ーレ八戸</v>
      </c>
      <c r="AA7" s="225"/>
      <c r="AB7" s="225"/>
      <c r="AC7" s="225"/>
      <c r="AD7" s="225"/>
      <c r="AE7" s="225"/>
      <c r="AF7" s="225"/>
    </row>
    <row r="8" spans="2:32" s="9" customFormat="1" ht="12" customHeight="1" thickBot="1">
      <c r="B8" s="9" t="s">
        <v>115</v>
      </c>
      <c r="K8" s="137"/>
      <c r="L8" s="138"/>
      <c r="M8" s="209" t="s">
        <v>99</v>
      </c>
      <c r="N8" s="209"/>
      <c r="O8" s="187"/>
      <c r="P8" s="187"/>
      <c r="Q8" s="68"/>
      <c r="R8" s="68"/>
      <c r="S8" s="117"/>
      <c r="T8" s="70"/>
      <c r="X8" s="223"/>
      <c r="Y8" s="223"/>
      <c r="Z8" s="226"/>
      <c r="AA8" s="226"/>
      <c r="AB8" s="226"/>
      <c r="AC8" s="226"/>
      <c r="AD8" s="226"/>
      <c r="AE8" s="226"/>
      <c r="AF8" s="226"/>
    </row>
    <row r="9" spans="2:32" s="9" customFormat="1" ht="12" customHeight="1" thickTop="1">
      <c r="B9" s="9" t="s">
        <v>116</v>
      </c>
      <c r="C9" s="9" t="s">
        <v>117</v>
      </c>
      <c r="H9" s="120"/>
      <c r="I9" s="120"/>
      <c r="K9" s="117"/>
      <c r="L9" s="70"/>
      <c r="M9" s="211" t="s">
        <v>159</v>
      </c>
      <c r="N9" s="211"/>
      <c r="O9" s="211"/>
      <c r="P9" s="211"/>
      <c r="Q9" s="70"/>
      <c r="R9" s="70"/>
      <c r="S9" s="117"/>
      <c r="T9" s="70"/>
      <c r="U9" s="4"/>
      <c r="X9" s="220" t="s">
        <v>114</v>
      </c>
      <c r="Y9" s="220"/>
      <c r="Z9" s="225" t="str">
        <f>P15</f>
        <v>グルージャ
盛岡</v>
      </c>
      <c r="AA9" s="225"/>
      <c r="AB9" s="225"/>
      <c r="AC9" s="225"/>
      <c r="AD9" s="225"/>
      <c r="AE9" s="225"/>
      <c r="AF9" s="225"/>
    </row>
    <row r="10" spans="2:32" s="9" customFormat="1" ht="12" customHeight="1" thickBot="1">
      <c r="B10" s="9" t="s">
        <v>118</v>
      </c>
      <c r="H10" s="120">
        <v>0</v>
      </c>
      <c r="I10" s="120"/>
      <c r="K10" s="118"/>
      <c r="L10" s="119"/>
      <c r="M10" s="121">
        <v>1</v>
      </c>
      <c r="N10" s="70"/>
      <c r="O10" s="70"/>
      <c r="P10" s="127">
        <v>1</v>
      </c>
      <c r="Q10" s="73"/>
      <c r="R10" s="73"/>
      <c r="S10" s="118"/>
      <c r="T10" s="119"/>
      <c r="U10" s="126">
        <v>3</v>
      </c>
      <c r="X10" s="223"/>
      <c r="Y10" s="223"/>
      <c r="Z10" s="226"/>
      <c r="AA10" s="226"/>
      <c r="AB10" s="226"/>
      <c r="AC10" s="226"/>
      <c r="AD10" s="226"/>
      <c r="AE10" s="226"/>
      <c r="AF10" s="226"/>
    </row>
    <row r="11" spans="9:20" s="9" customFormat="1" ht="12" customHeight="1">
      <c r="I11" s="186" t="s">
        <v>99</v>
      </c>
      <c r="J11" s="187"/>
      <c r="K11" s="209"/>
      <c r="L11" s="209"/>
      <c r="M11" s="117"/>
      <c r="Q11" s="186" t="s">
        <v>100</v>
      </c>
      <c r="R11" s="187"/>
      <c r="S11" s="209"/>
      <c r="T11" s="216"/>
    </row>
    <row r="12" spans="9:20" s="9" customFormat="1" ht="12" customHeight="1">
      <c r="I12" s="214" t="s">
        <v>105</v>
      </c>
      <c r="J12" s="211"/>
      <c r="K12" s="211"/>
      <c r="L12" s="211"/>
      <c r="M12" s="117"/>
      <c r="Q12" s="214" t="s">
        <v>105</v>
      </c>
      <c r="R12" s="211"/>
      <c r="S12" s="211"/>
      <c r="T12" s="215"/>
    </row>
    <row r="13" spans="9:20" s="9" customFormat="1" ht="12" customHeight="1">
      <c r="I13" s="72"/>
      <c r="J13" s="70"/>
      <c r="K13" s="70"/>
      <c r="L13" s="73"/>
      <c r="M13" s="128"/>
      <c r="Q13" s="72"/>
      <c r="R13" s="70"/>
      <c r="S13" s="70"/>
      <c r="T13" s="74"/>
    </row>
    <row r="14" spans="8:21" s="9" customFormat="1" ht="12" customHeight="1">
      <c r="H14" s="198" t="s">
        <v>79</v>
      </c>
      <c r="I14" s="191"/>
      <c r="L14" s="189" t="s">
        <v>80</v>
      </c>
      <c r="M14" s="200"/>
      <c r="P14" s="198" t="s">
        <v>81</v>
      </c>
      <c r="Q14" s="191"/>
      <c r="T14" s="189" t="s">
        <v>82</v>
      </c>
      <c r="U14" s="200"/>
    </row>
    <row r="15" spans="8:21" s="9" customFormat="1" ht="12" customHeight="1">
      <c r="H15" s="207" t="s">
        <v>247</v>
      </c>
      <c r="I15" s="208"/>
      <c r="J15" s="77"/>
      <c r="K15" s="77"/>
      <c r="L15" s="207" t="s">
        <v>75</v>
      </c>
      <c r="M15" s="208"/>
      <c r="N15" s="77"/>
      <c r="O15" s="77"/>
      <c r="P15" s="207" t="s">
        <v>240</v>
      </c>
      <c r="Q15" s="208"/>
      <c r="R15" s="77"/>
      <c r="S15" s="77"/>
      <c r="T15" s="207" t="s">
        <v>248</v>
      </c>
      <c r="U15" s="208"/>
    </row>
    <row r="16" spans="8:21" s="9" customFormat="1" ht="12" customHeight="1">
      <c r="H16" s="207"/>
      <c r="I16" s="208"/>
      <c r="J16" s="77"/>
      <c r="K16" s="77"/>
      <c r="L16" s="207"/>
      <c r="M16" s="208"/>
      <c r="N16" s="77"/>
      <c r="O16" s="77"/>
      <c r="P16" s="207"/>
      <c r="Q16" s="208"/>
      <c r="R16" s="77"/>
      <c r="S16" s="77"/>
      <c r="T16" s="207"/>
      <c r="U16" s="208"/>
    </row>
    <row r="17" spans="8:21" s="9" customFormat="1" ht="12" customHeight="1">
      <c r="H17" s="207"/>
      <c r="I17" s="208"/>
      <c r="J17" s="77"/>
      <c r="K17" s="77"/>
      <c r="L17" s="207"/>
      <c r="M17" s="208"/>
      <c r="N17" s="77"/>
      <c r="O17" s="77"/>
      <c r="P17" s="207"/>
      <c r="Q17" s="208"/>
      <c r="R17" s="77"/>
      <c r="S17" s="77"/>
      <c r="T17" s="207"/>
      <c r="U17" s="208"/>
    </row>
    <row r="18" spans="8:21" s="9" customFormat="1" ht="12" customHeight="1">
      <c r="H18" s="207"/>
      <c r="I18" s="208"/>
      <c r="J18" s="77"/>
      <c r="K18" s="77"/>
      <c r="L18" s="207"/>
      <c r="M18" s="208"/>
      <c r="N18" s="77"/>
      <c r="O18" s="77"/>
      <c r="P18" s="207"/>
      <c r="Q18" s="208"/>
      <c r="R18" s="77"/>
      <c r="S18" s="77"/>
      <c r="T18" s="207"/>
      <c r="U18" s="208"/>
    </row>
    <row r="19" spans="8:21" s="9" customFormat="1" ht="12" customHeight="1">
      <c r="H19" s="207"/>
      <c r="I19" s="208"/>
      <c r="J19" s="77"/>
      <c r="K19" s="77"/>
      <c r="L19" s="207"/>
      <c r="M19" s="208"/>
      <c r="N19" s="77"/>
      <c r="O19" s="77"/>
      <c r="P19" s="207"/>
      <c r="Q19" s="208"/>
      <c r="R19" s="77"/>
      <c r="S19" s="77"/>
      <c r="T19" s="207"/>
      <c r="U19" s="208"/>
    </row>
    <row r="20" spans="8:21" s="9" customFormat="1" ht="12" customHeight="1">
      <c r="H20" s="207"/>
      <c r="I20" s="208"/>
      <c r="J20" s="77"/>
      <c r="K20" s="78"/>
      <c r="L20" s="212"/>
      <c r="M20" s="213"/>
      <c r="N20" s="79"/>
      <c r="O20" s="78"/>
      <c r="P20" s="212"/>
      <c r="Q20" s="213"/>
      <c r="R20" s="79"/>
      <c r="S20" s="77"/>
      <c r="T20" s="207"/>
      <c r="U20" s="208"/>
    </row>
    <row r="21" spans="2:18" s="9" customFormat="1" ht="12" customHeight="1">
      <c r="B21" s="80"/>
      <c r="C21" s="80"/>
      <c r="D21" s="80"/>
      <c r="E21" s="80"/>
      <c r="F21" s="80"/>
      <c r="G21" s="80"/>
      <c r="K21" s="117"/>
      <c r="L21" s="68"/>
      <c r="M21" s="68"/>
      <c r="N21" s="70"/>
      <c r="O21" s="70"/>
      <c r="P21" s="68"/>
      <c r="Q21" s="68"/>
      <c r="R21" s="71"/>
    </row>
    <row r="22" spans="2:18" s="9" customFormat="1" ht="12" customHeight="1">
      <c r="B22" s="80"/>
      <c r="C22" s="80"/>
      <c r="D22" s="80"/>
      <c r="E22" s="80"/>
      <c r="F22" s="80"/>
      <c r="G22" s="80"/>
      <c r="H22" s="81"/>
      <c r="I22" s="81"/>
      <c r="K22" s="117"/>
      <c r="L22" s="70"/>
      <c r="M22" s="209" t="s">
        <v>100</v>
      </c>
      <c r="N22" s="209"/>
      <c r="O22" s="209"/>
      <c r="P22" s="209"/>
      <c r="Q22" s="70"/>
      <c r="R22" s="71"/>
    </row>
    <row r="23" spans="8:18" s="9" customFormat="1" ht="12" customHeight="1" thickBot="1">
      <c r="H23" s="81"/>
      <c r="I23" s="81"/>
      <c r="K23" s="118"/>
      <c r="L23" s="70"/>
      <c r="M23" s="211" t="s">
        <v>159</v>
      </c>
      <c r="N23" s="211"/>
      <c r="O23" s="210"/>
      <c r="P23" s="210"/>
      <c r="Q23" s="73"/>
      <c r="R23" s="74"/>
    </row>
    <row r="24" spans="10:21" s="9" customFormat="1" ht="12" customHeight="1">
      <c r="J24" s="120">
        <v>2</v>
      </c>
      <c r="K24" s="138"/>
      <c r="L24" s="138"/>
      <c r="M24" s="138"/>
      <c r="N24" s="140"/>
      <c r="O24" s="68"/>
      <c r="P24" s="70"/>
      <c r="Q24" s="70"/>
      <c r="R24" s="70"/>
      <c r="S24" s="121">
        <v>1</v>
      </c>
      <c r="T24" s="70"/>
      <c r="U24" s="70"/>
    </row>
    <row r="25" spans="13:21" s="9" customFormat="1" ht="12" customHeight="1">
      <c r="M25" s="201" t="s">
        <v>273</v>
      </c>
      <c r="N25" s="202"/>
      <c r="O25" s="202"/>
      <c r="P25" s="203"/>
      <c r="Q25" s="70"/>
      <c r="R25" s="70"/>
      <c r="S25" s="70"/>
      <c r="T25" s="70"/>
      <c r="U25" s="70"/>
    </row>
    <row r="26" spans="13:21" s="9" customFormat="1" ht="12" customHeight="1" thickBot="1">
      <c r="M26" s="204"/>
      <c r="N26" s="205"/>
      <c r="O26" s="205"/>
      <c r="P26" s="206"/>
      <c r="Q26" s="70"/>
      <c r="R26" s="70"/>
      <c r="S26" s="70"/>
      <c r="T26" s="70"/>
      <c r="U26" s="70"/>
    </row>
    <row r="27" spans="1:23" s="9" customFormat="1" ht="12" customHeight="1" thickTop="1">
      <c r="A27" s="219" t="s">
        <v>107</v>
      </c>
      <c r="B27" s="220"/>
      <c r="C27" s="220"/>
      <c r="D27" s="220"/>
      <c r="E27" s="220"/>
      <c r="F27" s="82"/>
      <c r="R27" s="219" t="s">
        <v>108</v>
      </c>
      <c r="S27" s="220"/>
      <c r="T27" s="220"/>
      <c r="U27" s="220"/>
      <c r="V27" s="220"/>
      <c r="W27" s="82"/>
    </row>
    <row r="28" spans="1:27" s="9" customFormat="1" ht="12" customHeight="1" thickBot="1">
      <c r="A28" s="222"/>
      <c r="B28" s="223"/>
      <c r="C28" s="223"/>
      <c r="D28" s="223"/>
      <c r="E28" s="223"/>
      <c r="F28" s="82"/>
      <c r="G28" s="186" t="str">
        <f>J38</f>
        <v>古川
SSS</v>
      </c>
      <c r="H28" s="187"/>
      <c r="I28" s="187"/>
      <c r="J28" s="188"/>
      <c r="R28" s="222"/>
      <c r="S28" s="223"/>
      <c r="T28" s="223"/>
      <c r="U28" s="223"/>
      <c r="V28" s="223"/>
      <c r="W28" s="82"/>
      <c r="X28" s="186" t="s">
        <v>252</v>
      </c>
      <c r="Y28" s="187"/>
      <c r="Z28" s="187"/>
      <c r="AA28" s="188"/>
    </row>
    <row r="29" spans="1:27" s="9" customFormat="1" ht="12" customHeight="1" thickTop="1">
      <c r="A29" s="83"/>
      <c r="B29" s="83"/>
      <c r="C29" s="83"/>
      <c r="D29" s="83"/>
      <c r="E29" s="83"/>
      <c r="F29" s="84"/>
      <c r="G29" s="189"/>
      <c r="H29" s="190"/>
      <c r="I29" s="190"/>
      <c r="J29" s="191"/>
      <c r="R29" s="83"/>
      <c r="S29" s="83"/>
      <c r="T29" s="83"/>
      <c r="U29" s="83"/>
      <c r="V29" s="83"/>
      <c r="W29" s="84"/>
      <c r="X29" s="189"/>
      <c r="Y29" s="190"/>
      <c r="Z29" s="190"/>
      <c r="AA29" s="191"/>
    </row>
    <row r="30" spans="4:30" s="9" customFormat="1" ht="12" customHeight="1" thickBot="1">
      <c r="D30" s="120">
        <v>1</v>
      </c>
      <c r="G30" s="122">
        <v>8</v>
      </c>
      <c r="H30" s="123" t="s">
        <v>258</v>
      </c>
      <c r="I30" s="143" t="s">
        <v>259</v>
      </c>
      <c r="J30" s="125">
        <v>9</v>
      </c>
      <c r="K30" s="119"/>
      <c r="L30" s="119"/>
      <c r="M30" s="126">
        <v>1</v>
      </c>
      <c r="U30" s="139">
        <v>2</v>
      </c>
      <c r="V30" s="119"/>
      <c r="W30" s="119"/>
      <c r="X30" s="119"/>
      <c r="Y30" s="132"/>
      <c r="Z30" s="73"/>
      <c r="AD30" s="126">
        <v>1</v>
      </c>
    </row>
    <row r="31" spans="3:29" s="9" customFormat="1" ht="12" customHeight="1">
      <c r="C31" s="70"/>
      <c r="D31" s="129"/>
      <c r="E31" s="68"/>
      <c r="F31" s="68"/>
      <c r="G31" s="187" t="s">
        <v>154</v>
      </c>
      <c r="H31" s="187"/>
      <c r="I31" s="209"/>
      <c r="J31" s="209"/>
      <c r="K31" s="70"/>
      <c r="L31" s="129"/>
      <c r="T31" s="70"/>
      <c r="U31" s="129"/>
      <c r="V31" s="70"/>
      <c r="W31" s="70"/>
      <c r="X31" s="209" t="s">
        <v>151</v>
      </c>
      <c r="Y31" s="209"/>
      <c r="Z31" s="187"/>
      <c r="AA31" s="187"/>
      <c r="AB31" s="68"/>
      <c r="AC31" s="131"/>
    </row>
    <row r="32" spans="3:29" s="9" customFormat="1" ht="12" customHeight="1">
      <c r="C32" s="70"/>
      <c r="D32" s="129"/>
      <c r="E32" s="70"/>
      <c r="F32" s="70"/>
      <c r="G32" s="211" t="s">
        <v>106</v>
      </c>
      <c r="H32" s="211"/>
      <c r="I32" s="211"/>
      <c r="J32" s="211"/>
      <c r="K32" s="70"/>
      <c r="L32" s="129"/>
      <c r="T32" s="70"/>
      <c r="U32" s="129"/>
      <c r="V32" s="70"/>
      <c r="W32" s="121"/>
      <c r="X32" s="211" t="s">
        <v>158</v>
      </c>
      <c r="Y32" s="211"/>
      <c r="Z32" s="211"/>
      <c r="AA32" s="211"/>
      <c r="AB32" s="70"/>
      <c r="AC32" s="129"/>
    </row>
    <row r="33" spans="2:32" s="9" customFormat="1" ht="12" customHeight="1" thickBot="1">
      <c r="B33" s="120">
        <v>3</v>
      </c>
      <c r="C33" s="119"/>
      <c r="D33" s="132"/>
      <c r="E33" s="73"/>
      <c r="F33" s="73"/>
      <c r="G33" s="121">
        <v>0</v>
      </c>
      <c r="H33" s="70"/>
      <c r="I33" s="70"/>
      <c r="J33" s="127">
        <v>5</v>
      </c>
      <c r="K33" s="119"/>
      <c r="L33" s="132"/>
      <c r="O33" s="126">
        <v>0</v>
      </c>
      <c r="S33" s="120">
        <v>1</v>
      </c>
      <c r="T33" s="119"/>
      <c r="U33" s="132"/>
      <c r="V33" s="73"/>
      <c r="W33" s="133"/>
      <c r="X33" s="121">
        <v>0</v>
      </c>
      <c r="Y33" s="121"/>
      <c r="Z33" s="121"/>
      <c r="AA33" s="121">
        <v>1</v>
      </c>
      <c r="AB33" s="119"/>
      <c r="AC33" s="132"/>
      <c r="AF33" s="126">
        <v>0</v>
      </c>
    </row>
    <row r="34" spans="2:31" s="9" customFormat="1" ht="12" customHeight="1">
      <c r="B34" s="129"/>
      <c r="C34" s="209" t="s">
        <v>99</v>
      </c>
      <c r="D34" s="209"/>
      <c r="E34" s="187"/>
      <c r="F34" s="188"/>
      <c r="J34" s="129"/>
      <c r="K34" s="217" t="s">
        <v>100</v>
      </c>
      <c r="L34" s="209"/>
      <c r="M34" s="187"/>
      <c r="N34" s="188"/>
      <c r="S34" s="129"/>
      <c r="T34" s="209" t="s">
        <v>151</v>
      </c>
      <c r="U34" s="209"/>
      <c r="V34" s="187"/>
      <c r="W34" s="188"/>
      <c r="AA34" s="129"/>
      <c r="AB34" s="209" t="s">
        <v>152</v>
      </c>
      <c r="AC34" s="209"/>
      <c r="AD34" s="187"/>
      <c r="AE34" s="188"/>
    </row>
    <row r="35" spans="2:31" s="9" customFormat="1" ht="12" customHeight="1">
      <c r="B35" s="129"/>
      <c r="C35" s="211" t="s">
        <v>104</v>
      </c>
      <c r="D35" s="211"/>
      <c r="E35" s="211"/>
      <c r="F35" s="215"/>
      <c r="J35" s="129"/>
      <c r="K35" s="214" t="s">
        <v>104</v>
      </c>
      <c r="L35" s="211"/>
      <c r="M35" s="211"/>
      <c r="N35" s="215"/>
      <c r="S35" s="129"/>
      <c r="T35" s="211" t="s">
        <v>153</v>
      </c>
      <c r="U35" s="211"/>
      <c r="V35" s="211"/>
      <c r="W35" s="215"/>
      <c r="AA35" s="129"/>
      <c r="AB35" s="211" t="s">
        <v>153</v>
      </c>
      <c r="AC35" s="211"/>
      <c r="AD35" s="211"/>
      <c r="AE35" s="215"/>
    </row>
    <row r="36" spans="2:31" s="9" customFormat="1" ht="12" customHeight="1">
      <c r="B36" s="130"/>
      <c r="C36" s="73"/>
      <c r="D36" s="70"/>
      <c r="E36" s="70"/>
      <c r="F36" s="74"/>
      <c r="J36" s="130"/>
      <c r="K36" s="72"/>
      <c r="L36" s="70"/>
      <c r="M36" s="70"/>
      <c r="N36" s="74"/>
      <c r="S36" s="130"/>
      <c r="T36" s="73"/>
      <c r="U36" s="70"/>
      <c r="V36" s="70"/>
      <c r="W36" s="74"/>
      <c r="AA36" s="130"/>
      <c r="AB36" s="73"/>
      <c r="AC36" s="70"/>
      <c r="AD36" s="70"/>
      <c r="AE36" s="74"/>
    </row>
    <row r="37" spans="2:32" s="9" customFormat="1" ht="12" customHeight="1">
      <c r="B37" s="198" t="s">
        <v>83</v>
      </c>
      <c r="C37" s="191"/>
      <c r="F37" s="189" t="s">
        <v>84</v>
      </c>
      <c r="G37" s="200"/>
      <c r="J37" s="198" t="s">
        <v>85</v>
      </c>
      <c r="K37" s="191"/>
      <c r="N37" s="189" t="s">
        <v>86</v>
      </c>
      <c r="O37" s="200"/>
      <c r="S37" s="198" t="s">
        <v>87</v>
      </c>
      <c r="T37" s="191"/>
      <c r="W37" s="189" t="s">
        <v>88</v>
      </c>
      <c r="X37" s="200"/>
      <c r="AA37" s="198" t="s">
        <v>89</v>
      </c>
      <c r="AB37" s="191"/>
      <c r="AE37" s="189" t="s">
        <v>90</v>
      </c>
      <c r="AF37" s="200"/>
    </row>
    <row r="38" spans="2:32" s="9" customFormat="1" ht="12" customHeight="1">
      <c r="B38" s="207" t="s">
        <v>249</v>
      </c>
      <c r="C38" s="208"/>
      <c r="D38" s="77"/>
      <c r="E38" s="77"/>
      <c r="F38" s="207" t="s">
        <v>250</v>
      </c>
      <c r="G38" s="208"/>
      <c r="H38" s="77"/>
      <c r="I38" s="77"/>
      <c r="J38" s="207" t="s">
        <v>239</v>
      </c>
      <c r="K38" s="208"/>
      <c r="L38" s="77"/>
      <c r="M38" s="77"/>
      <c r="N38" s="207" t="s">
        <v>251</v>
      </c>
      <c r="O38" s="208"/>
      <c r="P38" s="77"/>
      <c r="Q38" s="77"/>
      <c r="R38" s="77"/>
      <c r="S38" s="207" t="s">
        <v>252</v>
      </c>
      <c r="T38" s="208"/>
      <c r="U38" s="77"/>
      <c r="V38" s="77"/>
      <c r="W38" s="207" t="s">
        <v>257</v>
      </c>
      <c r="X38" s="208"/>
      <c r="Y38" s="77"/>
      <c r="Z38" s="77"/>
      <c r="AA38" s="207" t="s">
        <v>242</v>
      </c>
      <c r="AB38" s="208"/>
      <c r="AC38" s="77"/>
      <c r="AD38" s="77"/>
      <c r="AE38" s="207" t="s">
        <v>254</v>
      </c>
      <c r="AF38" s="208"/>
    </row>
    <row r="39" spans="2:32" s="9" customFormat="1" ht="12" customHeight="1">
      <c r="B39" s="207"/>
      <c r="C39" s="208"/>
      <c r="D39" s="77"/>
      <c r="E39" s="77"/>
      <c r="F39" s="207"/>
      <c r="G39" s="208"/>
      <c r="H39" s="77"/>
      <c r="I39" s="77"/>
      <c r="J39" s="207"/>
      <c r="K39" s="208"/>
      <c r="L39" s="77"/>
      <c r="M39" s="77"/>
      <c r="N39" s="207"/>
      <c r="O39" s="208"/>
      <c r="P39" s="77"/>
      <c r="Q39" s="77"/>
      <c r="R39" s="77"/>
      <c r="S39" s="207"/>
      <c r="T39" s="208"/>
      <c r="U39" s="77"/>
      <c r="V39" s="77"/>
      <c r="W39" s="207"/>
      <c r="X39" s="208"/>
      <c r="Y39" s="77"/>
      <c r="Z39" s="77"/>
      <c r="AA39" s="207"/>
      <c r="AB39" s="208"/>
      <c r="AC39" s="77"/>
      <c r="AD39" s="77"/>
      <c r="AE39" s="207"/>
      <c r="AF39" s="208"/>
    </row>
    <row r="40" spans="2:32" s="9" customFormat="1" ht="12" customHeight="1">
      <c r="B40" s="207"/>
      <c r="C40" s="208"/>
      <c r="D40" s="77"/>
      <c r="E40" s="77"/>
      <c r="F40" s="207"/>
      <c r="G40" s="208"/>
      <c r="H40" s="77"/>
      <c r="I40" s="77"/>
      <c r="J40" s="207"/>
      <c r="K40" s="208"/>
      <c r="L40" s="77"/>
      <c r="M40" s="77"/>
      <c r="N40" s="207"/>
      <c r="O40" s="208"/>
      <c r="P40" s="77"/>
      <c r="Q40" s="77"/>
      <c r="R40" s="77"/>
      <c r="S40" s="207"/>
      <c r="T40" s="208"/>
      <c r="U40" s="77"/>
      <c r="V40" s="77"/>
      <c r="W40" s="207"/>
      <c r="X40" s="208"/>
      <c r="Y40" s="77"/>
      <c r="Z40" s="77"/>
      <c r="AA40" s="207"/>
      <c r="AB40" s="208"/>
      <c r="AC40" s="77"/>
      <c r="AD40" s="77"/>
      <c r="AE40" s="207"/>
      <c r="AF40" s="208"/>
    </row>
    <row r="41" spans="2:32" s="9" customFormat="1" ht="12" customHeight="1">
      <c r="B41" s="207"/>
      <c r="C41" s="208"/>
      <c r="D41" s="77"/>
      <c r="E41" s="77"/>
      <c r="F41" s="207"/>
      <c r="G41" s="208"/>
      <c r="H41" s="77"/>
      <c r="I41" s="77"/>
      <c r="J41" s="207"/>
      <c r="K41" s="208"/>
      <c r="L41" s="77"/>
      <c r="M41" s="77"/>
      <c r="N41" s="207"/>
      <c r="O41" s="208"/>
      <c r="P41" s="77"/>
      <c r="Q41" s="77"/>
      <c r="R41" s="77"/>
      <c r="S41" s="207"/>
      <c r="T41" s="208"/>
      <c r="U41" s="77"/>
      <c r="V41" s="77"/>
      <c r="W41" s="207"/>
      <c r="X41" s="208"/>
      <c r="Y41" s="77"/>
      <c r="Z41" s="77"/>
      <c r="AA41" s="207"/>
      <c r="AB41" s="208"/>
      <c r="AC41" s="77"/>
      <c r="AD41" s="77"/>
      <c r="AE41" s="207"/>
      <c r="AF41" s="208"/>
    </row>
    <row r="42" spans="2:32" s="9" customFormat="1" ht="12" customHeight="1">
      <c r="B42" s="207"/>
      <c r="C42" s="208"/>
      <c r="D42" s="77"/>
      <c r="E42" s="77"/>
      <c r="F42" s="207"/>
      <c r="G42" s="208"/>
      <c r="H42" s="77"/>
      <c r="I42" s="77"/>
      <c r="J42" s="207"/>
      <c r="K42" s="208"/>
      <c r="L42" s="77"/>
      <c r="M42" s="77"/>
      <c r="N42" s="207"/>
      <c r="O42" s="208"/>
      <c r="P42" s="77"/>
      <c r="Q42" s="77"/>
      <c r="R42" s="77"/>
      <c r="S42" s="207"/>
      <c r="T42" s="208"/>
      <c r="U42" s="77"/>
      <c r="V42" s="77"/>
      <c r="W42" s="207"/>
      <c r="X42" s="208"/>
      <c r="Y42" s="77"/>
      <c r="Z42" s="77"/>
      <c r="AA42" s="207"/>
      <c r="AB42" s="208"/>
      <c r="AC42" s="77"/>
      <c r="AD42" s="77"/>
      <c r="AE42" s="207"/>
      <c r="AF42" s="208"/>
    </row>
    <row r="43" spans="2:32" s="9" customFormat="1" ht="12" customHeight="1">
      <c r="B43" s="207"/>
      <c r="C43" s="208"/>
      <c r="D43" s="77"/>
      <c r="E43" s="78"/>
      <c r="F43" s="212"/>
      <c r="G43" s="213"/>
      <c r="H43" s="79"/>
      <c r="I43" s="78"/>
      <c r="J43" s="212"/>
      <c r="K43" s="213"/>
      <c r="L43" s="79"/>
      <c r="M43" s="77"/>
      <c r="N43" s="207"/>
      <c r="O43" s="208"/>
      <c r="P43" s="77"/>
      <c r="Q43" s="77"/>
      <c r="R43" s="77"/>
      <c r="S43" s="207"/>
      <c r="T43" s="208"/>
      <c r="U43" s="77"/>
      <c r="V43" s="78"/>
      <c r="W43" s="212"/>
      <c r="X43" s="213"/>
      <c r="Y43" s="79"/>
      <c r="Z43" s="78"/>
      <c r="AA43" s="212"/>
      <c r="AB43" s="213"/>
      <c r="AC43" s="79"/>
      <c r="AD43" s="77"/>
      <c r="AE43" s="207"/>
      <c r="AF43" s="208"/>
    </row>
    <row r="44" spans="5:29" s="9" customFormat="1" ht="12" customHeight="1">
      <c r="E44" s="117"/>
      <c r="F44" s="68"/>
      <c r="G44" s="68"/>
      <c r="H44" s="70"/>
      <c r="I44" s="70"/>
      <c r="J44" s="68"/>
      <c r="K44" s="68"/>
      <c r="L44" s="71"/>
      <c r="V44" s="69"/>
      <c r="W44" s="68"/>
      <c r="X44" s="68"/>
      <c r="Y44" s="70"/>
      <c r="Z44" s="70"/>
      <c r="AA44" s="68"/>
      <c r="AB44" s="68"/>
      <c r="AC44" s="129"/>
    </row>
    <row r="45" spans="5:29" s="9" customFormat="1" ht="12" customHeight="1">
      <c r="E45" s="117"/>
      <c r="F45" s="70"/>
      <c r="G45" s="209" t="s">
        <v>156</v>
      </c>
      <c r="H45" s="209"/>
      <c r="I45" s="209"/>
      <c r="J45" s="209"/>
      <c r="K45" s="70"/>
      <c r="L45" s="71"/>
      <c r="V45" s="69"/>
      <c r="W45" s="70"/>
      <c r="X45" s="209" t="s">
        <v>152</v>
      </c>
      <c r="Y45" s="209"/>
      <c r="Z45" s="209"/>
      <c r="AA45" s="209"/>
      <c r="AB45" s="70"/>
      <c r="AC45" s="129"/>
    </row>
    <row r="46" spans="5:29" s="9" customFormat="1" ht="12" customHeight="1" thickBot="1">
      <c r="E46" s="118"/>
      <c r="F46" s="119"/>
      <c r="G46" s="211" t="s">
        <v>106</v>
      </c>
      <c r="H46" s="211"/>
      <c r="I46" s="210"/>
      <c r="J46" s="210"/>
      <c r="K46" s="73"/>
      <c r="L46" s="74"/>
      <c r="V46" s="72"/>
      <c r="W46" s="73"/>
      <c r="X46" s="210" t="s">
        <v>158</v>
      </c>
      <c r="Y46" s="210"/>
      <c r="Z46" s="211"/>
      <c r="AA46" s="211"/>
      <c r="AB46" s="70"/>
      <c r="AC46" s="132"/>
    </row>
    <row r="47" spans="4:30" s="9" customFormat="1" ht="12" customHeight="1">
      <c r="D47" s="120">
        <v>2</v>
      </c>
      <c r="G47" s="145">
        <v>9</v>
      </c>
      <c r="H47" s="146" t="s">
        <v>258</v>
      </c>
      <c r="I47" s="144" t="s">
        <v>259</v>
      </c>
      <c r="J47" s="142">
        <v>8</v>
      </c>
      <c r="M47" s="126">
        <v>2</v>
      </c>
      <c r="U47" s="120">
        <v>1</v>
      </c>
      <c r="Z47" s="137"/>
      <c r="AA47" s="138"/>
      <c r="AB47" s="138"/>
      <c r="AC47" s="138"/>
      <c r="AD47" s="120">
        <v>2</v>
      </c>
    </row>
    <row r="48" spans="7:27" s="9" customFormat="1" ht="12" customHeight="1" thickBot="1">
      <c r="G48" s="198" t="str">
        <f>F38</f>
        <v>桑野
SSS</v>
      </c>
      <c r="H48" s="199"/>
      <c r="I48" s="199"/>
      <c r="J48" s="200"/>
      <c r="X48" s="198" t="s">
        <v>267</v>
      </c>
      <c r="Y48" s="199"/>
      <c r="Z48" s="199"/>
      <c r="AA48" s="200"/>
    </row>
    <row r="49" spans="1:23" s="9" customFormat="1" ht="12" customHeight="1" thickTop="1">
      <c r="A49" s="219" t="s">
        <v>109</v>
      </c>
      <c r="B49" s="220"/>
      <c r="C49" s="220"/>
      <c r="D49" s="220"/>
      <c r="E49" s="220"/>
      <c r="F49" s="82"/>
      <c r="R49" s="219" t="s">
        <v>110</v>
      </c>
      <c r="S49" s="220"/>
      <c r="T49" s="220"/>
      <c r="U49" s="220"/>
      <c r="V49" s="220"/>
      <c r="W49" s="82"/>
    </row>
    <row r="50" spans="1:27" s="9" customFormat="1" ht="12" customHeight="1" thickBot="1">
      <c r="A50" s="222"/>
      <c r="B50" s="223"/>
      <c r="C50" s="223"/>
      <c r="D50" s="223"/>
      <c r="E50" s="223"/>
      <c r="F50" s="82"/>
      <c r="G50" s="186" t="s">
        <v>268</v>
      </c>
      <c r="H50" s="187"/>
      <c r="I50" s="187"/>
      <c r="J50" s="188"/>
      <c r="R50" s="222"/>
      <c r="S50" s="223"/>
      <c r="T50" s="223"/>
      <c r="U50" s="223"/>
      <c r="V50" s="223"/>
      <c r="W50" s="82"/>
      <c r="X50" s="186" t="s">
        <v>74</v>
      </c>
      <c r="Y50" s="187"/>
      <c r="Z50" s="187"/>
      <c r="AA50" s="188"/>
    </row>
    <row r="51" spans="1:27" s="9" customFormat="1" ht="12" customHeight="1" thickTop="1">
      <c r="A51" s="83"/>
      <c r="B51" s="83"/>
      <c r="C51" s="83"/>
      <c r="D51" s="83"/>
      <c r="E51" s="83"/>
      <c r="F51" s="84"/>
      <c r="G51" s="189"/>
      <c r="H51" s="190"/>
      <c r="I51" s="190"/>
      <c r="J51" s="191"/>
      <c r="R51" s="83"/>
      <c r="S51" s="83"/>
      <c r="T51" s="83"/>
      <c r="U51" s="83"/>
      <c r="V51" s="83"/>
      <c r="W51" s="84"/>
      <c r="X51" s="189"/>
      <c r="Y51" s="190"/>
      <c r="Z51" s="190"/>
      <c r="AA51" s="191"/>
    </row>
    <row r="52" spans="4:30" s="9" customFormat="1" ht="12" customHeight="1" thickBot="1">
      <c r="D52" s="120">
        <v>1</v>
      </c>
      <c r="G52" s="122">
        <v>0</v>
      </c>
      <c r="H52" s="123" t="s">
        <v>258</v>
      </c>
      <c r="I52" s="141" t="s">
        <v>259</v>
      </c>
      <c r="J52" s="125">
        <v>2</v>
      </c>
      <c r="K52" s="119"/>
      <c r="L52" s="119"/>
      <c r="M52" s="126">
        <v>1</v>
      </c>
      <c r="U52" s="139">
        <v>0</v>
      </c>
      <c r="Z52" s="118"/>
      <c r="AA52" s="119"/>
      <c r="AB52" s="119"/>
      <c r="AC52" s="119"/>
      <c r="AD52" s="126">
        <v>4</v>
      </c>
    </row>
    <row r="53" spans="5:31" s="9" customFormat="1" ht="12" customHeight="1">
      <c r="E53" s="116"/>
      <c r="F53" s="68"/>
      <c r="G53" s="187" t="s">
        <v>154</v>
      </c>
      <c r="H53" s="187"/>
      <c r="I53" s="187"/>
      <c r="J53" s="187"/>
      <c r="K53" s="68"/>
      <c r="L53" s="131"/>
      <c r="V53" s="116"/>
      <c r="W53" s="68"/>
      <c r="X53" s="187" t="s">
        <v>101</v>
      </c>
      <c r="Y53" s="187"/>
      <c r="Z53" s="209"/>
      <c r="AA53" s="209"/>
      <c r="AB53" s="70"/>
      <c r="AC53" s="70"/>
      <c r="AD53" s="117"/>
      <c r="AE53" s="70"/>
    </row>
    <row r="54" spans="5:31" s="9" customFormat="1" ht="12" customHeight="1">
      <c r="E54" s="117"/>
      <c r="F54" s="70"/>
      <c r="G54" s="211" t="s">
        <v>158</v>
      </c>
      <c r="H54" s="211"/>
      <c r="I54" s="211"/>
      <c r="J54" s="211"/>
      <c r="K54" s="70"/>
      <c r="L54" s="129"/>
      <c r="V54" s="117"/>
      <c r="W54" s="70"/>
      <c r="X54" s="211" t="s">
        <v>157</v>
      </c>
      <c r="Y54" s="211"/>
      <c r="Z54" s="211"/>
      <c r="AA54" s="211"/>
      <c r="AB54" s="70"/>
      <c r="AC54" s="70"/>
      <c r="AD54" s="117"/>
      <c r="AE54" s="70"/>
    </row>
    <row r="55" spans="2:32" s="9" customFormat="1" ht="12" customHeight="1" thickBot="1">
      <c r="B55" s="120">
        <v>1</v>
      </c>
      <c r="C55" s="122">
        <v>7</v>
      </c>
      <c r="D55" s="123" t="s">
        <v>258</v>
      </c>
      <c r="E55" s="124" t="s">
        <v>259</v>
      </c>
      <c r="F55" s="125">
        <v>8</v>
      </c>
      <c r="G55" s="121">
        <v>1</v>
      </c>
      <c r="H55" s="70"/>
      <c r="I55" s="70"/>
      <c r="J55" s="127">
        <v>3</v>
      </c>
      <c r="K55" s="119"/>
      <c r="L55" s="132"/>
      <c r="O55" s="126">
        <v>2</v>
      </c>
      <c r="S55" s="120">
        <v>3</v>
      </c>
      <c r="T55" s="122">
        <v>2</v>
      </c>
      <c r="U55" s="123" t="s">
        <v>258</v>
      </c>
      <c r="V55" s="124" t="s">
        <v>259</v>
      </c>
      <c r="W55" s="125">
        <v>3</v>
      </c>
      <c r="X55" s="121">
        <v>3</v>
      </c>
      <c r="Y55" s="70"/>
      <c r="Z55" s="70"/>
      <c r="AA55" s="127">
        <v>4</v>
      </c>
      <c r="AB55" s="73"/>
      <c r="AC55" s="73"/>
      <c r="AD55" s="118"/>
      <c r="AE55" s="119"/>
      <c r="AF55" s="126">
        <v>5</v>
      </c>
    </row>
    <row r="56" spans="3:32" s="9" customFormat="1" ht="12" customHeight="1">
      <c r="C56" s="186" t="s">
        <v>154</v>
      </c>
      <c r="D56" s="187"/>
      <c r="E56" s="209"/>
      <c r="F56" s="209"/>
      <c r="G56" s="117"/>
      <c r="J56" s="129"/>
      <c r="K56" s="209" t="s">
        <v>156</v>
      </c>
      <c r="L56" s="209"/>
      <c r="M56" s="187"/>
      <c r="N56" s="188"/>
      <c r="T56" s="186" t="s">
        <v>101</v>
      </c>
      <c r="U56" s="187"/>
      <c r="V56" s="187"/>
      <c r="W56" s="187"/>
      <c r="X56" s="117"/>
      <c r="AB56" s="186" t="s">
        <v>102</v>
      </c>
      <c r="AC56" s="187"/>
      <c r="AD56" s="209"/>
      <c r="AE56" s="216"/>
      <c r="AF56" s="117"/>
    </row>
    <row r="57" spans="3:32" s="9" customFormat="1" ht="12" customHeight="1">
      <c r="C57" s="214" t="s">
        <v>155</v>
      </c>
      <c r="D57" s="211"/>
      <c r="E57" s="211"/>
      <c r="F57" s="211"/>
      <c r="G57" s="117"/>
      <c r="J57" s="129"/>
      <c r="K57" s="211" t="s">
        <v>155</v>
      </c>
      <c r="L57" s="211"/>
      <c r="M57" s="211"/>
      <c r="N57" s="215"/>
      <c r="T57" s="214" t="s">
        <v>103</v>
      </c>
      <c r="U57" s="211"/>
      <c r="V57" s="211"/>
      <c r="W57" s="211"/>
      <c r="X57" s="117"/>
      <c r="AB57" s="214" t="s">
        <v>103</v>
      </c>
      <c r="AC57" s="211"/>
      <c r="AD57" s="211"/>
      <c r="AE57" s="215"/>
      <c r="AF57" s="117"/>
    </row>
    <row r="58" spans="3:32" s="9" customFormat="1" ht="12" customHeight="1">
      <c r="C58" s="72"/>
      <c r="D58" s="70"/>
      <c r="E58" s="70"/>
      <c r="F58" s="73"/>
      <c r="G58" s="128"/>
      <c r="J58" s="130"/>
      <c r="K58" s="73"/>
      <c r="L58" s="70"/>
      <c r="M58" s="70"/>
      <c r="N58" s="74"/>
      <c r="T58" s="72"/>
      <c r="U58" s="70"/>
      <c r="V58" s="70"/>
      <c r="W58" s="73"/>
      <c r="X58" s="128"/>
      <c r="AB58" s="72"/>
      <c r="AC58" s="70"/>
      <c r="AD58" s="70"/>
      <c r="AE58" s="74"/>
      <c r="AF58" s="128"/>
    </row>
    <row r="59" spans="2:32" s="9" customFormat="1" ht="12" customHeight="1">
      <c r="B59" s="198" t="s">
        <v>91</v>
      </c>
      <c r="C59" s="191"/>
      <c r="F59" s="189" t="s">
        <v>92</v>
      </c>
      <c r="G59" s="200"/>
      <c r="J59" s="198" t="s">
        <v>93</v>
      </c>
      <c r="K59" s="191"/>
      <c r="N59" s="189" t="s">
        <v>94</v>
      </c>
      <c r="O59" s="200"/>
      <c r="S59" s="198" t="s">
        <v>95</v>
      </c>
      <c r="T59" s="191"/>
      <c r="W59" s="189" t="s">
        <v>96</v>
      </c>
      <c r="X59" s="200"/>
      <c r="AA59" s="198" t="s">
        <v>97</v>
      </c>
      <c r="AB59" s="191"/>
      <c r="AE59" s="189" t="s">
        <v>98</v>
      </c>
      <c r="AF59" s="200"/>
    </row>
    <row r="60" spans="2:32" s="9" customFormat="1" ht="12" customHeight="1">
      <c r="B60" s="207" t="s">
        <v>73</v>
      </c>
      <c r="C60" s="208"/>
      <c r="D60" s="77"/>
      <c r="E60" s="77"/>
      <c r="F60" s="207" t="s">
        <v>255</v>
      </c>
      <c r="G60" s="208"/>
      <c r="H60" s="77"/>
      <c r="I60" s="77"/>
      <c r="J60" s="207" t="s">
        <v>256</v>
      </c>
      <c r="K60" s="208"/>
      <c r="L60" s="77"/>
      <c r="M60" s="77"/>
      <c r="N60" s="207" t="s">
        <v>241</v>
      </c>
      <c r="O60" s="208"/>
      <c r="P60" s="77"/>
      <c r="Q60" s="77"/>
      <c r="R60" s="77"/>
      <c r="S60" s="207" t="s">
        <v>72</v>
      </c>
      <c r="T60" s="208"/>
      <c r="U60" s="77"/>
      <c r="V60" s="77"/>
      <c r="W60" s="207" t="s">
        <v>253</v>
      </c>
      <c r="X60" s="208"/>
      <c r="Y60" s="77"/>
      <c r="Z60" s="77"/>
      <c r="AA60" s="207" t="s">
        <v>204</v>
      </c>
      <c r="AB60" s="208"/>
      <c r="AC60" s="77"/>
      <c r="AD60" s="77"/>
      <c r="AE60" s="207" t="s">
        <v>238</v>
      </c>
      <c r="AF60" s="208"/>
    </row>
    <row r="61" spans="2:32" s="9" customFormat="1" ht="12" customHeight="1">
      <c r="B61" s="207"/>
      <c r="C61" s="208"/>
      <c r="D61" s="77"/>
      <c r="E61" s="77"/>
      <c r="F61" s="207"/>
      <c r="G61" s="208"/>
      <c r="H61" s="77"/>
      <c r="I61" s="77"/>
      <c r="J61" s="207"/>
      <c r="K61" s="208"/>
      <c r="L61" s="77"/>
      <c r="M61" s="77"/>
      <c r="N61" s="207"/>
      <c r="O61" s="208"/>
      <c r="P61" s="77"/>
      <c r="Q61" s="77"/>
      <c r="R61" s="77"/>
      <c r="S61" s="207"/>
      <c r="T61" s="208"/>
      <c r="U61" s="77"/>
      <c r="V61" s="77"/>
      <c r="W61" s="207"/>
      <c r="X61" s="208"/>
      <c r="Y61" s="77"/>
      <c r="Z61" s="77"/>
      <c r="AA61" s="207"/>
      <c r="AB61" s="208"/>
      <c r="AC61" s="77"/>
      <c r="AD61" s="77"/>
      <c r="AE61" s="207"/>
      <c r="AF61" s="208"/>
    </row>
    <row r="62" spans="2:32" s="9" customFormat="1" ht="12" customHeight="1">
      <c r="B62" s="207"/>
      <c r="C62" s="208"/>
      <c r="D62" s="77"/>
      <c r="E62" s="77"/>
      <c r="F62" s="207"/>
      <c r="G62" s="208"/>
      <c r="H62" s="77"/>
      <c r="I62" s="77"/>
      <c r="J62" s="207"/>
      <c r="K62" s="208"/>
      <c r="L62" s="77"/>
      <c r="M62" s="77"/>
      <c r="N62" s="207"/>
      <c r="O62" s="208"/>
      <c r="P62" s="77"/>
      <c r="Q62" s="77"/>
      <c r="R62" s="77"/>
      <c r="S62" s="207"/>
      <c r="T62" s="208"/>
      <c r="U62" s="77"/>
      <c r="V62" s="77"/>
      <c r="W62" s="207"/>
      <c r="X62" s="208"/>
      <c r="Y62" s="77"/>
      <c r="Z62" s="77"/>
      <c r="AA62" s="207"/>
      <c r="AB62" s="208"/>
      <c r="AC62" s="77"/>
      <c r="AD62" s="77"/>
      <c r="AE62" s="207"/>
      <c r="AF62" s="208"/>
    </row>
    <row r="63" spans="2:32" s="9" customFormat="1" ht="12" customHeight="1">
      <c r="B63" s="207"/>
      <c r="C63" s="208"/>
      <c r="D63" s="77"/>
      <c r="E63" s="77"/>
      <c r="F63" s="207"/>
      <c r="G63" s="208"/>
      <c r="H63" s="77"/>
      <c r="I63" s="77"/>
      <c r="J63" s="207"/>
      <c r="K63" s="208"/>
      <c r="L63" s="77"/>
      <c r="M63" s="77"/>
      <c r="N63" s="207"/>
      <c r="O63" s="208"/>
      <c r="P63" s="77"/>
      <c r="Q63" s="77"/>
      <c r="R63" s="77"/>
      <c r="S63" s="207"/>
      <c r="T63" s="208"/>
      <c r="U63" s="77"/>
      <c r="V63" s="77"/>
      <c r="W63" s="207"/>
      <c r="X63" s="208"/>
      <c r="Y63" s="77"/>
      <c r="Z63" s="77"/>
      <c r="AA63" s="207"/>
      <c r="AB63" s="208"/>
      <c r="AC63" s="77"/>
      <c r="AD63" s="77"/>
      <c r="AE63" s="207"/>
      <c r="AF63" s="208"/>
    </row>
    <row r="64" spans="2:32" s="9" customFormat="1" ht="12" customHeight="1">
      <c r="B64" s="207"/>
      <c r="C64" s="208"/>
      <c r="D64" s="77"/>
      <c r="E64" s="77"/>
      <c r="F64" s="207"/>
      <c r="G64" s="208"/>
      <c r="H64" s="77"/>
      <c r="I64" s="77"/>
      <c r="J64" s="207"/>
      <c r="K64" s="208"/>
      <c r="L64" s="77"/>
      <c r="M64" s="77"/>
      <c r="N64" s="207"/>
      <c r="O64" s="208"/>
      <c r="P64" s="77"/>
      <c r="Q64" s="77"/>
      <c r="R64" s="77"/>
      <c r="S64" s="207"/>
      <c r="T64" s="208"/>
      <c r="U64" s="77"/>
      <c r="V64" s="77"/>
      <c r="W64" s="207"/>
      <c r="X64" s="208"/>
      <c r="Y64" s="77"/>
      <c r="Z64" s="77"/>
      <c r="AA64" s="207"/>
      <c r="AB64" s="208"/>
      <c r="AC64" s="77"/>
      <c r="AD64" s="77"/>
      <c r="AE64" s="207"/>
      <c r="AF64" s="208"/>
    </row>
    <row r="65" spans="2:32" s="9" customFormat="1" ht="12" customHeight="1">
      <c r="B65" s="207"/>
      <c r="C65" s="208"/>
      <c r="D65" s="77"/>
      <c r="E65" s="78"/>
      <c r="F65" s="212"/>
      <c r="G65" s="213"/>
      <c r="H65" s="79"/>
      <c r="I65" s="78"/>
      <c r="J65" s="212"/>
      <c r="K65" s="213"/>
      <c r="L65" s="79"/>
      <c r="M65" s="77"/>
      <c r="N65" s="207"/>
      <c r="O65" s="208"/>
      <c r="P65" s="77"/>
      <c r="Q65" s="77"/>
      <c r="R65" s="77"/>
      <c r="S65" s="207"/>
      <c r="T65" s="208"/>
      <c r="U65" s="77"/>
      <c r="V65" s="78"/>
      <c r="W65" s="212"/>
      <c r="X65" s="213"/>
      <c r="Y65" s="79"/>
      <c r="Z65" s="78"/>
      <c r="AA65" s="212"/>
      <c r="AB65" s="213"/>
      <c r="AC65" s="79"/>
      <c r="AD65" s="77"/>
      <c r="AE65" s="207"/>
      <c r="AF65" s="208"/>
    </row>
    <row r="66" spans="5:29" s="9" customFormat="1" ht="12" customHeight="1">
      <c r="E66" s="69"/>
      <c r="F66" s="68"/>
      <c r="G66" s="68"/>
      <c r="H66" s="70"/>
      <c r="I66" s="70"/>
      <c r="J66" s="68"/>
      <c r="K66" s="68"/>
      <c r="L66" s="70"/>
      <c r="M66" s="117"/>
      <c r="U66" s="129"/>
      <c r="V66" s="70"/>
      <c r="W66" s="68"/>
      <c r="X66" s="68"/>
      <c r="Y66" s="70"/>
      <c r="Z66" s="70"/>
      <c r="AA66" s="68"/>
      <c r="AB66" s="68"/>
      <c r="AC66" s="71"/>
    </row>
    <row r="67" spans="5:29" s="9" customFormat="1" ht="12" customHeight="1">
      <c r="E67" s="69"/>
      <c r="F67" s="70"/>
      <c r="G67" s="209" t="s">
        <v>156</v>
      </c>
      <c r="H67" s="209"/>
      <c r="I67" s="209"/>
      <c r="J67" s="209"/>
      <c r="K67" s="70"/>
      <c r="L67" s="70"/>
      <c r="M67" s="117"/>
      <c r="U67" s="129"/>
      <c r="V67" s="70"/>
      <c r="W67" s="70"/>
      <c r="X67" s="209" t="s">
        <v>102</v>
      </c>
      <c r="Y67" s="209"/>
      <c r="Z67" s="209"/>
      <c r="AA67" s="209"/>
      <c r="AB67" s="70"/>
      <c r="AC67" s="71"/>
    </row>
    <row r="68" spans="5:29" s="9" customFormat="1" ht="12" customHeight="1" thickBot="1">
      <c r="E68" s="72"/>
      <c r="F68" s="73"/>
      <c r="G68" s="210" t="s">
        <v>158</v>
      </c>
      <c r="H68" s="210"/>
      <c r="I68" s="211"/>
      <c r="J68" s="211"/>
      <c r="K68" s="70"/>
      <c r="L68" s="70"/>
      <c r="M68" s="117"/>
      <c r="U68" s="129"/>
      <c r="V68" s="70"/>
      <c r="W68" s="70"/>
      <c r="X68" s="211" t="s">
        <v>157</v>
      </c>
      <c r="Y68" s="211"/>
      <c r="Z68" s="210"/>
      <c r="AA68" s="210"/>
      <c r="AB68" s="73"/>
      <c r="AC68" s="74"/>
    </row>
    <row r="69" spans="4:30" s="9" customFormat="1" ht="12" customHeight="1">
      <c r="D69" s="120">
        <v>0</v>
      </c>
      <c r="I69" s="137"/>
      <c r="J69" s="138"/>
      <c r="K69" s="138"/>
      <c r="L69" s="138"/>
      <c r="M69" s="120">
        <v>1</v>
      </c>
      <c r="U69" s="120">
        <v>2</v>
      </c>
      <c r="V69" s="138"/>
      <c r="W69" s="138"/>
      <c r="X69" s="138"/>
      <c r="Y69" s="140"/>
      <c r="Z69" s="68"/>
      <c r="AD69" s="126">
        <v>0</v>
      </c>
    </row>
    <row r="70" spans="7:27" s="9" customFormat="1" ht="12" customHeight="1">
      <c r="G70" s="198" t="str">
        <f>N60</f>
        <v>外旭川
SSS</v>
      </c>
      <c r="H70" s="199"/>
      <c r="I70" s="199"/>
      <c r="J70" s="200"/>
      <c r="X70" s="198" t="str">
        <f>S60</f>
        <v>勿来・F</v>
      </c>
      <c r="Y70" s="199"/>
      <c r="Z70" s="199"/>
      <c r="AA70" s="200"/>
    </row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</sheetData>
  <sheetProtection/>
  <mergeCells count="105">
    <mergeCell ref="G45:J45"/>
    <mergeCell ref="X45:AA45"/>
    <mergeCell ref="G32:J32"/>
    <mergeCell ref="X32:AA32"/>
    <mergeCell ref="S37:T37"/>
    <mergeCell ref="G31:J31"/>
    <mergeCell ref="X31:AA31"/>
    <mergeCell ref="T34:W34"/>
    <mergeCell ref="AA37:AB37"/>
    <mergeCell ref="A49:E50"/>
    <mergeCell ref="R49:V50"/>
    <mergeCell ref="Z7:AF8"/>
    <mergeCell ref="Z9:AF10"/>
    <mergeCell ref="R27:V28"/>
    <mergeCell ref="A27:E28"/>
    <mergeCell ref="X7:Y8"/>
    <mergeCell ref="X9:Y10"/>
    <mergeCell ref="M8:P8"/>
    <mergeCell ref="M9:P9"/>
    <mergeCell ref="L15:M20"/>
    <mergeCell ref="M23:P23"/>
    <mergeCell ref="H15:I20"/>
    <mergeCell ref="A1:AG1"/>
    <mergeCell ref="A4:F5"/>
    <mergeCell ref="Z3:AF4"/>
    <mergeCell ref="Z5:AF6"/>
    <mergeCell ref="B2:R3"/>
    <mergeCell ref="X3:Y4"/>
    <mergeCell ref="X5:Y6"/>
    <mergeCell ref="T14:U14"/>
    <mergeCell ref="I11:L11"/>
    <mergeCell ref="Q11:T11"/>
    <mergeCell ref="I12:L12"/>
    <mergeCell ref="Q12:T12"/>
    <mergeCell ref="H14:I14"/>
    <mergeCell ref="L14:M14"/>
    <mergeCell ref="P14:Q14"/>
    <mergeCell ref="P15:Q20"/>
    <mergeCell ref="T15:U20"/>
    <mergeCell ref="M22:P22"/>
    <mergeCell ref="AB34:AE34"/>
    <mergeCell ref="C35:F35"/>
    <mergeCell ref="K35:N35"/>
    <mergeCell ref="T35:W35"/>
    <mergeCell ref="AB35:AE35"/>
    <mergeCell ref="C34:F34"/>
    <mergeCell ref="K34:N34"/>
    <mergeCell ref="B37:C37"/>
    <mergeCell ref="F37:G37"/>
    <mergeCell ref="J37:K37"/>
    <mergeCell ref="N37:O37"/>
    <mergeCell ref="B38:C43"/>
    <mergeCell ref="F38:G43"/>
    <mergeCell ref="J38:K43"/>
    <mergeCell ref="N38:O43"/>
    <mergeCell ref="AE37:AF37"/>
    <mergeCell ref="S38:T43"/>
    <mergeCell ref="W38:X43"/>
    <mergeCell ref="AA38:AB43"/>
    <mergeCell ref="AE38:AF43"/>
    <mergeCell ref="W37:X37"/>
    <mergeCell ref="G46:J46"/>
    <mergeCell ref="X46:AA46"/>
    <mergeCell ref="C56:F56"/>
    <mergeCell ref="K56:N56"/>
    <mergeCell ref="T56:W56"/>
    <mergeCell ref="AB56:AE56"/>
    <mergeCell ref="G50:J51"/>
    <mergeCell ref="X50:AA51"/>
    <mergeCell ref="G53:J53"/>
    <mergeCell ref="X53:AA53"/>
    <mergeCell ref="T57:W57"/>
    <mergeCell ref="AB57:AE57"/>
    <mergeCell ref="S59:T59"/>
    <mergeCell ref="G54:J54"/>
    <mergeCell ref="X54:AA54"/>
    <mergeCell ref="B59:C59"/>
    <mergeCell ref="F59:G59"/>
    <mergeCell ref="C57:F57"/>
    <mergeCell ref="K57:N57"/>
    <mergeCell ref="J59:K59"/>
    <mergeCell ref="AE59:AF59"/>
    <mergeCell ref="AA60:AB65"/>
    <mergeCell ref="W60:X65"/>
    <mergeCell ref="AE60:AF65"/>
    <mergeCell ref="W59:X59"/>
    <mergeCell ref="AA59:AB59"/>
    <mergeCell ref="G67:J67"/>
    <mergeCell ref="X67:AA67"/>
    <mergeCell ref="G68:J68"/>
    <mergeCell ref="X68:AA68"/>
    <mergeCell ref="B60:C65"/>
    <mergeCell ref="F60:G65"/>
    <mergeCell ref="J60:K65"/>
    <mergeCell ref="N60:O65"/>
    <mergeCell ref="X28:AA29"/>
    <mergeCell ref="G28:J29"/>
    <mergeCell ref="M5:P6"/>
    <mergeCell ref="G70:J70"/>
    <mergeCell ref="X70:AA70"/>
    <mergeCell ref="X48:AA48"/>
    <mergeCell ref="G48:J48"/>
    <mergeCell ref="M25:P26"/>
    <mergeCell ref="N59:O59"/>
    <mergeCell ref="S60:T65"/>
  </mergeCells>
  <dataValidations count="2">
    <dataValidation type="list" allowBlank="1" showInputMessage="1" showErrorMessage="1" sqref="BC16:BC17 BJ31:BK36 BF31:BG36 AL31:AM36 AP31:AQ36 AT31:AU36 BB31:BC36 AX31:AY36 AJ36">
      <formula1>$BM$6:$BM$54</formula1>
    </dataValidation>
    <dataValidation type="list" allowBlank="1" showInputMessage="1" showErrorMessage="1" sqref="BC41:BF41 AM41:AP41">
      <formula1>$BM$6:$BM$53</formula1>
    </dataValidation>
  </dataValidations>
  <printOptions verticalCentered="1"/>
  <pageMargins left="0.6692913385826772" right="0.1968503937007874" top="0.2755905511811024" bottom="0.3149606299212598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" width="4.00390625" style="86" customWidth="1"/>
    <col min="2" max="2" width="8.25390625" style="86" customWidth="1"/>
    <col min="3" max="3" width="9.625" style="86" customWidth="1"/>
    <col min="4" max="6" width="3.625" style="86" customWidth="1"/>
    <col min="7" max="8" width="9.625" style="86" customWidth="1"/>
    <col min="9" max="11" width="3.625" style="86" customWidth="1"/>
    <col min="12" max="13" width="9.625" style="86" customWidth="1"/>
    <col min="14" max="16" width="3.625" style="86" customWidth="1"/>
    <col min="17" max="18" width="9.625" style="86" customWidth="1"/>
    <col min="19" max="21" width="3.625" style="86" customWidth="1"/>
    <col min="22" max="22" width="9.625" style="86" customWidth="1"/>
    <col min="23" max="23" width="6.625" style="86" customWidth="1"/>
    <col min="24" max="24" width="5.625" style="86" hidden="1" customWidth="1"/>
    <col min="25" max="25" width="20.25390625" style="86" hidden="1" customWidth="1"/>
    <col min="26" max="27" width="0" style="86" hidden="1" customWidth="1"/>
    <col min="28" max="16384" width="9.00390625" style="86" customWidth="1"/>
  </cols>
  <sheetData>
    <row r="1" spans="1:22" ht="27.75" customHeight="1">
      <c r="A1" s="232" t="s">
        <v>193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ht="12" customHeight="1" thickBot="1"/>
    <row r="3" spans="1:25" ht="20.25" customHeight="1">
      <c r="A3" s="259" t="s">
        <v>78</v>
      </c>
      <c r="B3" s="260"/>
      <c r="C3" s="96" t="s">
        <v>170</v>
      </c>
      <c r="D3" s="234" t="s">
        <v>194</v>
      </c>
      <c r="E3" s="235"/>
      <c r="F3" s="235"/>
      <c r="G3" s="236"/>
      <c r="H3" s="96" t="s">
        <v>175</v>
      </c>
      <c r="I3" s="234" t="s">
        <v>75</v>
      </c>
      <c r="J3" s="235"/>
      <c r="K3" s="235"/>
      <c r="L3" s="236"/>
      <c r="M3" s="96" t="s">
        <v>180</v>
      </c>
      <c r="N3" s="234" t="s">
        <v>202</v>
      </c>
      <c r="O3" s="235"/>
      <c r="P3" s="235"/>
      <c r="Q3" s="236"/>
      <c r="R3" s="96" t="s">
        <v>185</v>
      </c>
      <c r="S3" s="234" t="s">
        <v>198</v>
      </c>
      <c r="T3" s="235"/>
      <c r="U3" s="235"/>
      <c r="V3" s="236"/>
      <c r="Y3" s="58" t="s">
        <v>37</v>
      </c>
    </row>
    <row r="4" spans="1:25" ht="20.25" customHeight="1">
      <c r="A4" s="261" t="s">
        <v>107</v>
      </c>
      <c r="B4" s="154"/>
      <c r="C4" s="87" t="s">
        <v>171</v>
      </c>
      <c r="D4" s="198" t="s">
        <v>200</v>
      </c>
      <c r="E4" s="199"/>
      <c r="F4" s="199"/>
      <c r="G4" s="200"/>
      <c r="H4" s="87" t="s">
        <v>176</v>
      </c>
      <c r="I4" s="198" t="s">
        <v>71</v>
      </c>
      <c r="J4" s="199"/>
      <c r="K4" s="199"/>
      <c r="L4" s="200"/>
      <c r="M4" s="87" t="s">
        <v>181</v>
      </c>
      <c r="N4" s="198" t="s">
        <v>54</v>
      </c>
      <c r="O4" s="199"/>
      <c r="P4" s="199"/>
      <c r="Q4" s="200"/>
      <c r="R4" s="87" t="s">
        <v>186</v>
      </c>
      <c r="S4" s="198" t="s">
        <v>55</v>
      </c>
      <c r="T4" s="199"/>
      <c r="U4" s="199"/>
      <c r="V4" s="200"/>
      <c r="Y4" s="58"/>
    </row>
    <row r="5" spans="1:25" ht="20.25" customHeight="1">
      <c r="A5" s="261" t="s">
        <v>108</v>
      </c>
      <c r="B5" s="154"/>
      <c r="C5" s="87" t="s">
        <v>172</v>
      </c>
      <c r="D5" s="198" t="s">
        <v>209</v>
      </c>
      <c r="E5" s="199"/>
      <c r="F5" s="199"/>
      <c r="G5" s="200"/>
      <c r="H5" s="87" t="s">
        <v>177</v>
      </c>
      <c r="I5" s="198" t="s">
        <v>210</v>
      </c>
      <c r="J5" s="199"/>
      <c r="K5" s="199"/>
      <c r="L5" s="200"/>
      <c r="M5" s="87" t="s">
        <v>182</v>
      </c>
      <c r="N5" s="198" t="s">
        <v>196</v>
      </c>
      <c r="O5" s="199"/>
      <c r="P5" s="199"/>
      <c r="Q5" s="200"/>
      <c r="R5" s="87" t="s">
        <v>187</v>
      </c>
      <c r="S5" s="198" t="s">
        <v>76</v>
      </c>
      <c r="T5" s="199"/>
      <c r="U5" s="199"/>
      <c r="V5" s="200"/>
      <c r="Y5" s="52" t="s">
        <v>195</v>
      </c>
    </row>
    <row r="6" spans="1:25" ht="20.25" customHeight="1">
      <c r="A6" s="261" t="s">
        <v>109</v>
      </c>
      <c r="B6" s="154"/>
      <c r="C6" s="87" t="s">
        <v>173</v>
      </c>
      <c r="D6" s="198" t="s">
        <v>73</v>
      </c>
      <c r="E6" s="199"/>
      <c r="F6" s="199"/>
      <c r="G6" s="200"/>
      <c r="H6" s="87" t="s">
        <v>178</v>
      </c>
      <c r="I6" s="198" t="s">
        <v>203</v>
      </c>
      <c r="J6" s="199"/>
      <c r="K6" s="199"/>
      <c r="L6" s="200"/>
      <c r="M6" s="87" t="s">
        <v>183</v>
      </c>
      <c r="N6" s="198" t="s">
        <v>207</v>
      </c>
      <c r="O6" s="199"/>
      <c r="P6" s="199"/>
      <c r="Q6" s="200"/>
      <c r="R6" s="87" t="s">
        <v>188</v>
      </c>
      <c r="S6" s="198" t="s">
        <v>206</v>
      </c>
      <c r="T6" s="199"/>
      <c r="U6" s="199"/>
      <c r="V6" s="200"/>
      <c r="Y6" s="52" t="s">
        <v>197</v>
      </c>
    </row>
    <row r="7" spans="1:25" ht="20.25" customHeight="1" thickBot="1">
      <c r="A7" s="256" t="s">
        <v>110</v>
      </c>
      <c r="B7" s="257"/>
      <c r="C7" s="97" t="s">
        <v>174</v>
      </c>
      <c r="D7" s="229" t="s">
        <v>72</v>
      </c>
      <c r="E7" s="230"/>
      <c r="F7" s="230"/>
      <c r="G7" s="231"/>
      <c r="H7" s="97" t="s">
        <v>179</v>
      </c>
      <c r="I7" s="229" t="s">
        <v>205</v>
      </c>
      <c r="J7" s="230"/>
      <c r="K7" s="230"/>
      <c r="L7" s="231"/>
      <c r="M7" s="97" t="s">
        <v>184</v>
      </c>
      <c r="N7" s="229" t="s">
        <v>204</v>
      </c>
      <c r="O7" s="230"/>
      <c r="P7" s="230"/>
      <c r="Q7" s="231"/>
      <c r="R7" s="97" t="s">
        <v>189</v>
      </c>
      <c r="S7" s="229" t="s">
        <v>74</v>
      </c>
      <c r="T7" s="230"/>
      <c r="U7" s="230"/>
      <c r="V7" s="231"/>
      <c r="Y7" s="5" t="s">
        <v>199</v>
      </c>
    </row>
    <row r="8" spans="1:25" ht="15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Y8" s="52" t="s">
        <v>204</v>
      </c>
    </row>
    <row r="9" spans="1:25" ht="20.25" customHeight="1">
      <c r="A9" s="233" t="s">
        <v>169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85"/>
      <c r="Y9" s="52" t="s">
        <v>205</v>
      </c>
    </row>
    <row r="10" ht="9" customHeight="1" thickBot="1">
      <c r="Y10" s="52" t="s">
        <v>206</v>
      </c>
    </row>
    <row r="11" spans="1:25" ht="21" customHeight="1" thickBot="1">
      <c r="A11" s="91" t="s">
        <v>130</v>
      </c>
      <c r="B11" s="92" t="s">
        <v>5</v>
      </c>
      <c r="C11" s="237" t="s">
        <v>132</v>
      </c>
      <c r="D11" s="237"/>
      <c r="E11" s="237"/>
      <c r="F11" s="237"/>
      <c r="G11" s="237"/>
      <c r="H11" s="237" t="s">
        <v>133</v>
      </c>
      <c r="I11" s="237"/>
      <c r="J11" s="237"/>
      <c r="K11" s="237"/>
      <c r="L11" s="237"/>
      <c r="M11" s="237" t="s">
        <v>134</v>
      </c>
      <c r="N11" s="237"/>
      <c r="O11" s="237"/>
      <c r="P11" s="237"/>
      <c r="Q11" s="237"/>
      <c r="R11" s="237" t="s">
        <v>135</v>
      </c>
      <c r="S11" s="237"/>
      <c r="T11" s="237"/>
      <c r="U11" s="237"/>
      <c r="V11" s="238"/>
      <c r="Y11" s="52"/>
    </row>
    <row r="12" spans="1:25" ht="21" customHeight="1" thickTop="1">
      <c r="A12" s="245">
        <v>1</v>
      </c>
      <c r="B12" s="98" t="s">
        <v>131</v>
      </c>
      <c r="C12" s="239" t="s">
        <v>161</v>
      </c>
      <c r="D12" s="239"/>
      <c r="E12" s="239"/>
      <c r="F12" s="239"/>
      <c r="G12" s="239"/>
      <c r="H12" s="239" t="s">
        <v>162</v>
      </c>
      <c r="I12" s="239"/>
      <c r="J12" s="239"/>
      <c r="K12" s="239"/>
      <c r="L12" s="239"/>
      <c r="M12" s="239" t="s">
        <v>163</v>
      </c>
      <c r="N12" s="239"/>
      <c r="O12" s="239"/>
      <c r="P12" s="239"/>
      <c r="Q12" s="239"/>
      <c r="R12" s="239" t="s">
        <v>164</v>
      </c>
      <c r="S12" s="239"/>
      <c r="T12" s="239"/>
      <c r="U12" s="239"/>
      <c r="V12" s="242"/>
      <c r="Y12" s="52" t="s">
        <v>201</v>
      </c>
    </row>
    <row r="13" spans="1:25" ht="21" customHeight="1">
      <c r="A13" s="246"/>
      <c r="B13" s="98">
        <v>0.375</v>
      </c>
      <c r="C13" s="13" t="str">
        <f>D5</f>
        <v>山形ＦＣ</v>
      </c>
      <c r="D13" s="134">
        <v>1</v>
      </c>
      <c r="E13" s="14" t="s">
        <v>149</v>
      </c>
      <c r="F13" s="134">
        <v>0</v>
      </c>
      <c r="G13" s="15" t="str">
        <f>I5</f>
        <v>鶴岡ＦＣ</v>
      </c>
      <c r="H13" s="13" t="str">
        <f>N5</f>
        <v>FIBRA．ＦＣ</v>
      </c>
      <c r="I13" s="134">
        <v>1</v>
      </c>
      <c r="J13" s="14" t="s">
        <v>0</v>
      </c>
      <c r="K13" s="134">
        <v>0</v>
      </c>
      <c r="L13" s="15" t="str">
        <f>S5</f>
        <v>アストロンFC</v>
      </c>
      <c r="M13" s="13" t="str">
        <f>D7</f>
        <v>勿来・F</v>
      </c>
      <c r="N13" s="135" t="s">
        <v>261</v>
      </c>
      <c r="O13" s="136" t="s">
        <v>262</v>
      </c>
      <c r="P13" s="135" t="s">
        <v>260</v>
      </c>
      <c r="Q13" s="15" t="str">
        <f>I7</f>
        <v>大住SSS</v>
      </c>
      <c r="R13" s="13" t="str">
        <f>N7</f>
        <v>FC角館</v>
      </c>
      <c r="S13" s="134">
        <v>4</v>
      </c>
      <c r="T13" s="14" t="s">
        <v>149</v>
      </c>
      <c r="U13" s="134">
        <v>5</v>
      </c>
      <c r="V13" s="103" t="str">
        <f>S7</f>
        <v>仙台YMCA</v>
      </c>
      <c r="Y13" s="52" t="s">
        <v>202</v>
      </c>
    </row>
    <row r="14" spans="1:25" ht="21" customHeight="1" thickBot="1">
      <c r="A14" s="247"/>
      <c r="B14" s="99"/>
      <c r="C14" s="88" t="s">
        <v>48</v>
      </c>
      <c r="D14" s="240" t="str">
        <f>D4</f>
        <v>OGASA.FC</v>
      </c>
      <c r="E14" s="241"/>
      <c r="F14" s="88" t="s">
        <v>150</v>
      </c>
      <c r="G14" s="88" t="str">
        <f>I4</f>
        <v>桑野SSS</v>
      </c>
      <c r="H14" s="88" t="s">
        <v>48</v>
      </c>
      <c r="I14" s="240" t="str">
        <f>N4</f>
        <v>古川SSS</v>
      </c>
      <c r="J14" s="241"/>
      <c r="K14" s="88" t="s">
        <v>150</v>
      </c>
      <c r="L14" s="88" t="str">
        <f>S4</f>
        <v>マリソル松島</v>
      </c>
      <c r="M14" s="88" t="s">
        <v>48</v>
      </c>
      <c r="N14" s="240" t="str">
        <f>D6</f>
        <v>多賀城FC</v>
      </c>
      <c r="O14" s="241"/>
      <c r="P14" s="88" t="s">
        <v>150</v>
      </c>
      <c r="Q14" s="88" t="str">
        <f>I6</f>
        <v>和賀FC</v>
      </c>
      <c r="R14" s="88" t="s">
        <v>48</v>
      </c>
      <c r="S14" s="240" t="str">
        <f>N6</f>
        <v>フォルトナ</v>
      </c>
      <c r="T14" s="241"/>
      <c r="U14" s="88" t="s">
        <v>150</v>
      </c>
      <c r="V14" s="93" t="str">
        <f>S6</f>
        <v>外旭川SSS</v>
      </c>
      <c r="Y14" s="52" t="s">
        <v>203</v>
      </c>
    </row>
    <row r="15" spans="1:25" ht="21" customHeight="1" thickTop="1">
      <c r="A15" s="249">
        <v>2</v>
      </c>
      <c r="B15" s="100" t="s">
        <v>131</v>
      </c>
      <c r="C15" s="243" t="s">
        <v>165</v>
      </c>
      <c r="D15" s="243"/>
      <c r="E15" s="243"/>
      <c r="F15" s="243"/>
      <c r="G15" s="243"/>
      <c r="H15" s="243" t="s">
        <v>166</v>
      </c>
      <c r="I15" s="243"/>
      <c r="J15" s="243"/>
      <c r="K15" s="243"/>
      <c r="L15" s="243"/>
      <c r="M15" s="243" t="s">
        <v>167</v>
      </c>
      <c r="N15" s="243"/>
      <c r="O15" s="243"/>
      <c r="P15" s="243"/>
      <c r="Q15" s="243"/>
      <c r="R15" s="243" t="s">
        <v>168</v>
      </c>
      <c r="S15" s="243"/>
      <c r="T15" s="243"/>
      <c r="U15" s="243"/>
      <c r="V15" s="244"/>
      <c r="Y15" s="52" t="s">
        <v>208</v>
      </c>
    </row>
    <row r="16" spans="1:25" ht="21" customHeight="1">
      <c r="A16" s="246"/>
      <c r="B16" s="98">
        <v>0.416666666666667</v>
      </c>
      <c r="C16" s="13" t="str">
        <f>D4</f>
        <v>OGASA.FC</v>
      </c>
      <c r="D16" s="134">
        <v>3</v>
      </c>
      <c r="E16" s="14" t="s">
        <v>149</v>
      </c>
      <c r="F16" s="134">
        <v>0</v>
      </c>
      <c r="G16" s="15" t="str">
        <f>I4</f>
        <v>桑野SSS</v>
      </c>
      <c r="H16" s="13" t="str">
        <f>N4</f>
        <v>古川SSS</v>
      </c>
      <c r="I16" s="134">
        <v>5</v>
      </c>
      <c r="J16" s="14" t="s">
        <v>149</v>
      </c>
      <c r="K16" s="134">
        <v>0</v>
      </c>
      <c r="L16" s="15" t="str">
        <f>S4</f>
        <v>マリソル松島</v>
      </c>
      <c r="M16" s="13" t="str">
        <f>D6</f>
        <v>多賀城FC</v>
      </c>
      <c r="N16" s="135" t="s">
        <v>263</v>
      </c>
      <c r="O16" s="136" t="s">
        <v>262</v>
      </c>
      <c r="P16" s="135" t="s">
        <v>264</v>
      </c>
      <c r="Q16" s="15" t="str">
        <f>I6</f>
        <v>和賀FC</v>
      </c>
      <c r="R16" s="13" t="str">
        <f>N6</f>
        <v>フォルトナ</v>
      </c>
      <c r="S16" s="134">
        <v>3</v>
      </c>
      <c r="T16" s="14" t="s">
        <v>149</v>
      </c>
      <c r="U16" s="134">
        <v>2</v>
      </c>
      <c r="V16" s="103" t="str">
        <f>S6</f>
        <v>外旭川SSS</v>
      </c>
      <c r="Y16" s="52" t="s">
        <v>209</v>
      </c>
    </row>
    <row r="17" spans="1:25" ht="21" customHeight="1" thickBot="1">
      <c r="A17" s="247"/>
      <c r="B17" s="99"/>
      <c r="C17" s="88" t="s">
        <v>48</v>
      </c>
      <c r="D17" s="240" t="str">
        <f>D5</f>
        <v>山形ＦＣ</v>
      </c>
      <c r="E17" s="241"/>
      <c r="F17" s="88" t="s">
        <v>150</v>
      </c>
      <c r="G17" s="88" t="str">
        <f>I5</f>
        <v>鶴岡ＦＣ</v>
      </c>
      <c r="H17" s="88" t="s">
        <v>48</v>
      </c>
      <c r="I17" s="240" t="str">
        <f>N5</f>
        <v>FIBRA．ＦＣ</v>
      </c>
      <c r="J17" s="241"/>
      <c r="K17" s="88" t="s">
        <v>150</v>
      </c>
      <c r="L17" s="88" t="str">
        <f>S5</f>
        <v>アストロンFC</v>
      </c>
      <c r="M17" s="88" t="s">
        <v>48</v>
      </c>
      <c r="N17" s="240" t="str">
        <f>D7</f>
        <v>勿来・F</v>
      </c>
      <c r="O17" s="241"/>
      <c r="P17" s="88" t="s">
        <v>150</v>
      </c>
      <c r="Q17" s="88" t="str">
        <f>I7</f>
        <v>大住SSS</v>
      </c>
      <c r="R17" s="88" t="s">
        <v>48</v>
      </c>
      <c r="S17" s="240" t="str">
        <f>N7</f>
        <v>FC角館</v>
      </c>
      <c r="T17" s="241"/>
      <c r="U17" s="88" t="s">
        <v>150</v>
      </c>
      <c r="V17" s="93" t="str">
        <f>S7</f>
        <v>仙台YMCA</v>
      </c>
      <c r="Y17" s="52" t="s">
        <v>210</v>
      </c>
    </row>
    <row r="18" spans="1:25" ht="21" customHeight="1" thickTop="1">
      <c r="A18" s="245">
        <v>3</v>
      </c>
      <c r="B18" s="98" t="s">
        <v>131</v>
      </c>
      <c r="C18" s="239" t="s">
        <v>136</v>
      </c>
      <c r="D18" s="239"/>
      <c r="E18" s="239"/>
      <c r="F18" s="239"/>
      <c r="G18" s="239"/>
      <c r="H18" s="239" t="s">
        <v>137</v>
      </c>
      <c r="I18" s="239"/>
      <c r="J18" s="239"/>
      <c r="K18" s="239"/>
      <c r="L18" s="239"/>
      <c r="M18" s="252" t="s">
        <v>147</v>
      </c>
      <c r="N18" s="252"/>
      <c r="O18" s="252"/>
      <c r="P18" s="252"/>
      <c r="Q18" s="252"/>
      <c r="R18" s="252" t="s">
        <v>144</v>
      </c>
      <c r="S18" s="252"/>
      <c r="T18" s="252"/>
      <c r="U18" s="252"/>
      <c r="V18" s="255"/>
      <c r="Y18" s="52" t="s">
        <v>77</v>
      </c>
    </row>
    <row r="19" spans="1:25" ht="21" customHeight="1">
      <c r="A19" s="246"/>
      <c r="B19" s="98">
        <v>0.4583333333333333</v>
      </c>
      <c r="C19" s="13" t="str">
        <f>D3</f>
        <v>ヴァンラーレ</v>
      </c>
      <c r="D19" s="134">
        <v>0</v>
      </c>
      <c r="E19" s="14" t="s">
        <v>149</v>
      </c>
      <c r="F19" s="134">
        <v>1</v>
      </c>
      <c r="G19" s="15" t="str">
        <f>I3</f>
        <v>塩釜FC</v>
      </c>
      <c r="H19" s="13" t="str">
        <f>N3</f>
        <v>グルージャ盛岡</v>
      </c>
      <c r="I19" s="134">
        <v>1</v>
      </c>
      <c r="J19" s="14" t="s">
        <v>149</v>
      </c>
      <c r="K19" s="134">
        <v>3</v>
      </c>
      <c r="L19" s="15" t="str">
        <f>S3</f>
        <v>Athletic Club</v>
      </c>
      <c r="M19" s="13" t="str">
        <f>Q13</f>
        <v>大住SSS</v>
      </c>
      <c r="N19" s="134">
        <v>0</v>
      </c>
      <c r="O19" s="14" t="s">
        <v>149</v>
      </c>
      <c r="P19" s="134">
        <v>4</v>
      </c>
      <c r="Q19" s="15" t="str">
        <f>V13</f>
        <v>仙台YMCA</v>
      </c>
      <c r="R19" s="13" t="str">
        <f>M13</f>
        <v>勿来・F</v>
      </c>
      <c r="S19" s="134">
        <v>2</v>
      </c>
      <c r="T19" s="14" t="s">
        <v>149</v>
      </c>
      <c r="U19" s="134">
        <v>0</v>
      </c>
      <c r="V19" s="103" t="str">
        <f>R13</f>
        <v>FC角館</v>
      </c>
      <c r="Y19" s="52" t="s">
        <v>71</v>
      </c>
    </row>
    <row r="20" spans="1:25" ht="21" customHeight="1" thickBot="1">
      <c r="A20" s="248"/>
      <c r="B20" s="101"/>
      <c r="C20" s="89" t="s">
        <v>48</v>
      </c>
      <c r="D20" s="240" t="s">
        <v>139</v>
      </c>
      <c r="E20" s="241"/>
      <c r="F20" s="88" t="s">
        <v>150</v>
      </c>
      <c r="G20" s="89" t="s">
        <v>139</v>
      </c>
      <c r="H20" s="89" t="s">
        <v>48</v>
      </c>
      <c r="I20" s="240" t="s">
        <v>139</v>
      </c>
      <c r="J20" s="241"/>
      <c r="K20" s="89" t="s">
        <v>150</v>
      </c>
      <c r="L20" s="89" t="s">
        <v>139</v>
      </c>
      <c r="M20" s="89" t="s">
        <v>48</v>
      </c>
      <c r="N20" s="240" t="str">
        <f>I4</f>
        <v>桑野SSS</v>
      </c>
      <c r="O20" s="241"/>
      <c r="P20" s="89" t="s">
        <v>150</v>
      </c>
      <c r="Q20" s="89" t="str">
        <f>D4</f>
        <v>OGASA.FC</v>
      </c>
      <c r="R20" s="89" t="s">
        <v>48</v>
      </c>
      <c r="S20" s="240" t="str">
        <f>S4</f>
        <v>マリソル松島</v>
      </c>
      <c r="T20" s="241"/>
      <c r="U20" s="89" t="s">
        <v>150</v>
      </c>
      <c r="V20" s="94" t="str">
        <f>N4</f>
        <v>古川SSS</v>
      </c>
      <c r="Y20" s="52" t="s">
        <v>72</v>
      </c>
    </row>
    <row r="21" spans="1:25" ht="21" customHeight="1" thickTop="1">
      <c r="A21" s="249">
        <v>4</v>
      </c>
      <c r="B21" s="100" t="s">
        <v>131</v>
      </c>
      <c r="C21" s="258" t="s">
        <v>141</v>
      </c>
      <c r="D21" s="258"/>
      <c r="E21" s="258"/>
      <c r="F21" s="258"/>
      <c r="G21" s="258"/>
      <c r="H21" s="258" t="s">
        <v>143</v>
      </c>
      <c r="I21" s="258"/>
      <c r="J21" s="258"/>
      <c r="K21" s="258"/>
      <c r="L21" s="258"/>
      <c r="M21" s="258" t="s">
        <v>142</v>
      </c>
      <c r="N21" s="258"/>
      <c r="O21" s="258"/>
      <c r="P21" s="258"/>
      <c r="Q21" s="258"/>
      <c r="R21" s="258" t="s">
        <v>148</v>
      </c>
      <c r="S21" s="258"/>
      <c r="T21" s="258"/>
      <c r="U21" s="258"/>
      <c r="V21" s="262"/>
      <c r="Y21" s="52" t="s">
        <v>75</v>
      </c>
    </row>
    <row r="22" spans="1:25" ht="21" customHeight="1">
      <c r="A22" s="246"/>
      <c r="B22" s="98">
        <v>0.5</v>
      </c>
      <c r="C22" s="13" t="str">
        <f>C13</f>
        <v>山形ＦＣ</v>
      </c>
      <c r="D22" s="134">
        <v>2</v>
      </c>
      <c r="E22" s="14" t="s">
        <v>149</v>
      </c>
      <c r="F22" s="134">
        <v>1</v>
      </c>
      <c r="G22" s="15" t="str">
        <f>H13</f>
        <v>FIBRA．ＦＣ</v>
      </c>
      <c r="H22" s="13" t="str">
        <f>G13</f>
        <v>鶴岡ＦＣ</v>
      </c>
      <c r="I22" s="134">
        <v>1</v>
      </c>
      <c r="J22" s="14" t="s">
        <v>149</v>
      </c>
      <c r="K22" s="134">
        <v>2</v>
      </c>
      <c r="L22" s="15" t="str">
        <f>L13</f>
        <v>アストロンFC</v>
      </c>
      <c r="M22" s="13" t="str">
        <f>Q16</f>
        <v>和賀FC</v>
      </c>
      <c r="N22" s="135" t="s">
        <v>266</v>
      </c>
      <c r="O22" s="136" t="s">
        <v>262</v>
      </c>
      <c r="P22" s="135" t="s">
        <v>265</v>
      </c>
      <c r="Q22" s="15" t="str">
        <f>R16</f>
        <v>フォルトナ</v>
      </c>
      <c r="R22" s="13" t="str">
        <f>M16</f>
        <v>多賀城FC</v>
      </c>
      <c r="S22" s="134">
        <v>0</v>
      </c>
      <c r="T22" s="14" t="s">
        <v>149</v>
      </c>
      <c r="U22" s="134">
        <v>1</v>
      </c>
      <c r="V22" s="103" t="str">
        <f>V16</f>
        <v>外旭川SSS</v>
      </c>
      <c r="Y22" s="52" t="s">
        <v>73</v>
      </c>
    </row>
    <row r="23" spans="1:25" ht="21" customHeight="1" thickBot="1">
      <c r="A23" s="247"/>
      <c r="B23" s="99"/>
      <c r="C23" s="88" t="s">
        <v>48</v>
      </c>
      <c r="D23" s="240" t="str">
        <f>I4</f>
        <v>桑野SSS</v>
      </c>
      <c r="E23" s="241"/>
      <c r="F23" s="88" t="s">
        <v>150</v>
      </c>
      <c r="G23" s="88" t="str">
        <f>D4</f>
        <v>OGASA.FC</v>
      </c>
      <c r="H23" s="88" t="s">
        <v>48</v>
      </c>
      <c r="I23" s="240" t="str">
        <f>S4</f>
        <v>マリソル松島</v>
      </c>
      <c r="J23" s="241"/>
      <c r="K23" s="88" t="s">
        <v>150</v>
      </c>
      <c r="L23" s="88" t="str">
        <f>N4</f>
        <v>古川SSS</v>
      </c>
      <c r="M23" s="90" t="s">
        <v>48</v>
      </c>
      <c r="N23" s="240" t="str">
        <f>I7</f>
        <v>大住SSS</v>
      </c>
      <c r="O23" s="241"/>
      <c r="P23" s="88" t="s">
        <v>150</v>
      </c>
      <c r="Q23" s="88" t="str">
        <f>D7</f>
        <v>勿来・F</v>
      </c>
      <c r="R23" s="88" t="s">
        <v>48</v>
      </c>
      <c r="S23" s="240" t="str">
        <f>S7</f>
        <v>仙台YMCA</v>
      </c>
      <c r="T23" s="241"/>
      <c r="U23" s="88" t="s">
        <v>150</v>
      </c>
      <c r="V23" s="93" t="str">
        <f>N7</f>
        <v>FC角館</v>
      </c>
      <c r="Y23" s="52" t="s">
        <v>74</v>
      </c>
    </row>
    <row r="24" spans="1:25" ht="21" customHeight="1" thickTop="1">
      <c r="A24" s="245">
        <v>5</v>
      </c>
      <c r="B24" s="98" t="s">
        <v>131</v>
      </c>
      <c r="C24" s="251" t="s">
        <v>138</v>
      </c>
      <c r="D24" s="251"/>
      <c r="E24" s="251"/>
      <c r="F24" s="251"/>
      <c r="G24" s="251"/>
      <c r="H24" s="251" t="s">
        <v>140</v>
      </c>
      <c r="I24" s="251"/>
      <c r="J24" s="251"/>
      <c r="K24" s="251"/>
      <c r="L24" s="251"/>
      <c r="M24" s="252" t="s">
        <v>145</v>
      </c>
      <c r="N24" s="252"/>
      <c r="O24" s="252"/>
      <c r="P24" s="252"/>
      <c r="Q24" s="252"/>
      <c r="R24" s="252" t="s">
        <v>146</v>
      </c>
      <c r="S24" s="252"/>
      <c r="T24" s="252"/>
      <c r="U24" s="252"/>
      <c r="V24" s="255"/>
      <c r="Y24" s="52" t="s">
        <v>55</v>
      </c>
    </row>
    <row r="25" spans="1:25" ht="21" customHeight="1">
      <c r="A25" s="246"/>
      <c r="B25" s="98">
        <v>0.5416666666666666</v>
      </c>
      <c r="C25" s="13" t="str">
        <f>G19</f>
        <v>塩釜FC</v>
      </c>
      <c r="D25" s="134">
        <v>3</v>
      </c>
      <c r="E25" s="14" t="s">
        <v>149</v>
      </c>
      <c r="F25" s="134">
        <v>2</v>
      </c>
      <c r="G25" s="15" t="str">
        <f>L19</f>
        <v>Athletic Club</v>
      </c>
      <c r="H25" s="13" t="str">
        <f>C19</f>
        <v>ヴァンラーレ</v>
      </c>
      <c r="I25" s="134">
        <v>2</v>
      </c>
      <c r="J25" s="14" t="s">
        <v>149</v>
      </c>
      <c r="K25" s="134">
        <v>1</v>
      </c>
      <c r="L25" s="15" t="str">
        <f>H19</f>
        <v>グルージャ盛岡</v>
      </c>
      <c r="M25" s="13" t="str">
        <f>C16</f>
        <v>OGASA.FC</v>
      </c>
      <c r="N25" s="135" t="s">
        <v>270</v>
      </c>
      <c r="O25" s="136" t="s">
        <v>262</v>
      </c>
      <c r="P25" s="135" t="s">
        <v>269</v>
      </c>
      <c r="Q25" s="15" t="str">
        <f>H16</f>
        <v>古川SSS</v>
      </c>
      <c r="R25" s="13" t="str">
        <f>G16</f>
        <v>桑野SSS</v>
      </c>
      <c r="S25" s="135" t="s">
        <v>272</v>
      </c>
      <c r="T25" s="136" t="s">
        <v>262</v>
      </c>
      <c r="U25" s="135" t="s">
        <v>271</v>
      </c>
      <c r="V25" s="103" t="str">
        <f>L16</f>
        <v>マリソル松島</v>
      </c>
      <c r="Y25" s="52" t="s">
        <v>54</v>
      </c>
    </row>
    <row r="26" spans="1:25" ht="21" customHeight="1" thickBot="1">
      <c r="A26" s="250"/>
      <c r="B26" s="102"/>
      <c r="C26" s="48" t="s">
        <v>48</v>
      </c>
      <c r="D26" s="253" t="s">
        <v>139</v>
      </c>
      <c r="E26" s="254"/>
      <c r="F26" s="48" t="s">
        <v>150</v>
      </c>
      <c r="G26" s="48" t="s">
        <v>139</v>
      </c>
      <c r="H26" s="48" t="s">
        <v>48</v>
      </c>
      <c r="I26" s="253" t="s">
        <v>139</v>
      </c>
      <c r="J26" s="254"/>
      <c r="K26" s="48" t="s">
        <v>150</v>
      </c>
      <c r="L26" s="48" t="s">
        <v>139</v>
      </c>
      <c r="M26" s="48" t="s">
        <v>48</v>
      </c>
      <c r="N26" s="253" t="str">
        <f>I5</f>
        <v>鶴岡ＦＣ</v>
      </c>
      <c r="O26" s="254"/>
      <c r="P26" s="48" t="s">
        <v>150</v>
      </c>
      <c r="Q26" s="48" t="str">
        <f>D5</f>
        <v>山形ＦＣ</v>
      </c>
      <c r="R26" s="48" t="s">
        <v>48</v>
      </c>
      <c r="S26" s="253" t="str">
        <f>S5</f>
        <v>アストロンFC</v>
      </c>
      <c r="T26" s="254"/>
      <c r="U26" s="48" t="s">
        <v>150</v>
      </c>
      <c r="V26" s="95" t="str">
        <f>N5</f>
        <v>FIBRA．ＦＣ</v>
      </c>
      <c r="Y26" s="111"/>
    </row>
    <row r="27" ht="15.75" customHeight="1">
      <c r="Y27" s="111"/>
    </row>
    <row r="28" ht="15.75" customHeight="1">
      <c r="Y28" s="111"/>
    </row>
    <row r="29" ht="15.75" customHeight="1">
      <c r="Y29" s="111"/>
    </row>
    <row r="30" ht="15.75" customHeight="1">
      <c r="Y30" s="111"/>
    </row>
    <row r="31" ht="15.75" customHeight="1">
      <c r="Y31" s="111"/>
    </row>
    <row r="32" ht="15.75" customHeight="1">
      <c r="Y32" s="111"/>
    </row>
    <row r="33" ht="15.75" customHeight="1">
      <c r="Y33" s="111"/>
    </row>
    <row r="34" ht="15.75" customHeight="1">
      <c r="Y34" s="85"/>
    </row>
    <row r="35" ht="15.75" customHeight="1">
      <c r="Y35" s="85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sheetProtection/>
  <mergeCells count="76">
    <mergeCell ref="S23:T23"/>
    <mergeCell ref="S26:T26"/>
    <mergeCell ref="M21:Q21"/>
    <mergeCell ref="R21:V21"/>
    <mergeCell ref="R24:V24"/>
    <mergeCell ref="D6:G6"/>
    <mergeCell ref="D26:E26"/>
    <mergeCell ref="I14:J14"/>
    <mergeCell ref="I17:J17"/>
    <mergeCell ref="I20:J20"/>
    <mergeCell ref="I23:J23"/>
    <mergeCell ref="I26:J26"/>
    <mergeCell ref="D14:E14"/>
    <mergeCell ref="C21:G21"/>
    <mergeCell ref="I3:L3"/>
    <mergeCell ref="D3:G3"/>
    <mergeCell ref="D4:G4"/>
    <mergeCell ref="D5:G5"/>
    <mergeCell ref="A3:B3"/>
    <mergeCell ref="A4:B4"/>
    <mergeCell ref="A5:B5"/>
    <mergeCell ref="A6:B6"/>
    <mergeCell ref="N3:Q3"/>
    <mergeCell ref="N4:Q4"/>
    <mergeCell ref="N5:Q5"/>
    <mergeCell ref="N6:Q6"/>
    <mergeCell ref="N7:Q7"/>
    <mergeCell ref="A7:B7"/>
    <mergeCell ref="H21:L21"/>
    <mergeCell ref="N23:O23"/>
    <mergeCell ref="M11:Q11"/>
    <mergeCell ref="D23:E23"/>
    <mergeCell ref="A21:A23"/>
    <mergeCell ref="D7:G7"/>
    <mergeCell ref="I7:L7"/>
    <mergeCell ref="D17:E17"/>
    <mergeCell ref="S14:T14"/>
    <mergeCell ref="A24:A26"/>
    <mergeCell ref="C24:G24"/>
    <mergeCell ref="H24:L24"/>
    <mergeCell ref="M24:Q24"/>
    <mergeCell ref="N26:O26"/>
    <mergeCell ref="H18:L18"/>
    <mergeCell ref="M18:Q18"/>
    <mergeCell ref="R18:V18"/>
    <mergeCell ref="N20:O20"/>
    <mergeCell ref="S20:T20"/>
    <mergeCell ref="A12:A14"/>
    <mergeCell ref="D20:E20"/>
    <mergeCell ref="A18:A20"/>
    <mergeCell ref="C18:G18"/>
    <mergeCell ref="A15:A17"/>
    <mergeCell ref="C15:G15"/>
    <mergeCell ref="H15:L15"/>
    <mergeCell ref="M15:Q15"/>
    <mergeCell ref="M12:Q12"/>
    <mergeCell ref="R11:V11"/>
    <mergeCell ref="C11:G11"/>
    <mergeCell ref="C12:G12"/>
    <mergeCell ref="N17:O17"/>
    <mergeCell ref="R12:V12"/>
    <mergeCell ref="R15:V15"/>
    <mergeCell ref="N14:O14"/>
    <mergeCell ref="S17:T17"/>
    <mergeCell ref="H11:L11"/>
    <mergeCell ref="H12:L12"/>
    <mergeCell ref="S6:V6"/>
    <mergeCell ref="S7:V7"/>
    <mergeCell ref="A1:V1"/>
    <mergeCell ref="A9:V9"/>
    <mergeCell ref="S3:V3"/>
    <mergeCell ref="S4:V4"/>
    <mergeCell ref="S5:V5"/>
    <mergeCell ref="I4:L4"/>
    <mergeCell ref="I5:L5"/>
    <mergeCell ref="I6:L6"/>
  </mergeCells>
  <dataValidations count="1">
    <dataValidation type="list" allowBlank="1" showInputMessage="1" showErrorMessage="1" sqref="D3:G7 I3:L7 N3:Q7 S3:V7">
      <formula1>$Y$5:$Y$27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shiosyou</dc:creator>
  <cp:keywords/>
  <dc:description/>
  <cp:lastModifiedBy>K2f</cp:lastModifiedBy>
  <cp:lastPrinted>2014-07-28T07:30:32Z</cp:lastPrinted>
  <dcterms:created xsi:type="dcterms:W3CDTF">1997-01-08T22:48:59Z</dcterms:created>
  <dcterms:modified xsi:type="dcterms:W3CDTF">2014-07-28T22:55:09Z</dcterms:modified>
  <cp:category/>
  <cp:version/>
  <cp:contentType/>
  <cp:contentStatus/>
</cp:coreProperties>
</file>